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062038\Desktop\"/>
    </mc:Choice>
  </mc:AlternateContent>
  <xr:revisionPtr revIDLastSave="0" documentId="8_{29B4AFEC-7B06-423F-ABDA-2A520676D31C}" xr6:coauthVersionLast="47" xr6:coauthVersionMax="47" xr10:uidLastSave="{00000000-0000-0000-0000-000000000000}"/>
  <bookViews>
    <workbookView xWindow="-110" yWindow="-110" windowWidth="19420" windowHeight="11500" tabRatio="830" activeTab="1" xr2:uid="{00000000-000D-0000-FFFF-FFFF00000000}"/>
  </bookViews>
  <sheets>
    <sheet name="cover" sheetId="11" r:id="rId1"/>
    <sheet name="fg_summary" sheetId="10" r:id="rId2"/>
    <sheet name="fg_calculation" sheetId="8" r:id="rId3"/>
    <sheet name="supporting_tabs &gt;&gt;&gt;" sheetId="7" r:id="rId4"/>
    <sheet name="revenues" sheetId="2" r:id="rId5"/>
    <sheet name="costs" sheetId="3" r:id="rId6"/>
    <sheet name="capex" sheetId="4" r:id="rId7"/>
    <sheet name="depreciation" sheetId="5" r:id="rId8"/>
    <sheet name="net_working_capital" sheetId="6" r:id="rId9"/>
    <sheet name="terminal_value" sheetId="9" r:id="rId10"/>
    <sheet name="wacc" sheetId="1" r:id="rId11"/>
  </sheet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0" l="1"/>
  <c r="C71" i="8"/>
  <c r="C56" i="8"/>
  <c r="P44" i="4"/>
  <c r="O44" i="4"/>
  <c r="N44" i="4"/>
  <c r="M44" i="4"/>
  <c r="L44" i="4"/>
  <c r="K44" i="4"/>
  <c r="J44" i="4"/>
  <c r="I44" i="4"/>
  <c r="H44" i="4"/>
  <c r="G44" i="4"/>
  <c r="F44" i="4"/>
  <c r="E44" i="4"/>
  <c r="D44" i="4"/>
  <c r="C44" i="4"/>
  <c r="P39" i="4"/>
  <c r="O39" i="4"/>
  <c r="N39" i="4"/>
  <c r="M39" i="4"/>
  <c r="L39" i="4"/>
  <c r="K39" i="4"/>
  <c r="J39" i="4"/>
  <c r="I39" i="4"/>
  <c r="H39" i="4"/>
  <c r="G39" i="4"/>
  <c r="F39" i="4"/>
  <c r="E39" i="4"/>
  <c r="D39" i="4"/>
  <c r="C39" i="4"/>
  <c r="P34" i="4"/>
  <c r="O34" i="4"/>
  <c r="N34" i="4"/>
  <c r="M34" i="4"/>
  <c r="L34" i="4"/>
  <c r="K34" i="4"/>
  <c r="J34" i="4"/>
  <c r="I34" i="4"/>
  <c r="H34" i="4"/>
  <c r="G34" i="4"/>
  <c r="F34" i="4"/>
  <c r="E34" i="4"/>
  <c r="D34" i="4"/>
  <c r="C34" i="4"/>
  <c r="B8" i="10"/>
  <c r="B9" i="10"/>
  <c r="C26" i="3"/>
  <c r="D23" i="3"/>
  <c r="C23" i="3"/>
  <c r="C30" i="3" s="1"/>
  <c r="D22" i="3"/>
  <c r="E22" i="3" s="1"/>
  <c r="F22" i="3" s="1"/>
  <c r="G22" i="3" s="1"/>
  <c r="H22" i="3" s="1"/>
  <c r="I22" i="3" s="1"/>
  <c r="J22" i="3" s="1"/>
  <c r="K22" i="3" s="1"/>
  <c r="L22" i="3" s="1"/>
  <c r="M22" i="3" s="1"/>
  <c r="N22" i="3" s="1"/>
  <c r="O22" i="3" s="1"/>
  <c r="P22" i="3" s="1"/>
  <c r="Q22" i="3" s="1"/>
  <c r="C15" i="3"/>
  <c r="C10" i="3"/>
  <c r="E33" i="2"/>
  <c r="F33" i="2" s="1"/>
  <c r="G33" i="2" s="1"/>
  <c r="H33" i="2" s="1"/>
  <c r="I33" i="2" s="1"/>
  <c r="J33" i="2" s="1"/>
  <c r="K33" i="2" s="1"/>
  <c r="L33" i="2" s="1"/>
  <c r="M33" i="2" s="1"/>
  <c r="N33" i="2" s="1"/>
  <c r="O33" i="2" s="1"/>
  <c r="P33" i="2" s="1"/>
  <c r="Q33" i="2" s="1"/>
  <c r="E11" i="2"/>
  <c r="F11" i="2" s="1"/>
  <c r="G11" i="2" s="1"/>
  <c r="H11" i="2" s="1"/>
  <c r="I11" i="2" s="1"/>
  <c r="J11" i="2" s="1"/>
  <c r="K11" i="2" s="1"/>
  <c r="L11" i="2" s="1"/>
  <c r="M11" i="2" s="1"/>
  <c r="N11" i="2" s="1"/>
  <c r="O11" i="2" s="1"/>
  <c r="P11" i="2" s="1"/>
  <c r="Q11" i="2" s="1"/>
  <c r="D51" i="3"/>
  <c r="E51" i="3" s="1"/>
  <c r="F51" i="3" s="1"/>
  <c r="G51" i="3" s="1"/>
  <c r="H51" i="3" s="1"/>
  <c r="I51" i="3" s="1"/>
  <c r="J51" i="3" s="1"/>
  <c r="K51" i="3" s="1"/>
  <c r="L51" i="3" s="1"/>
  <c r="M51" i="3" s="1"/>
  <c r="N51" i="3" s="1"/>
  <c r="O51" i="3" s="1"/>
  <c r="P51" i="3" s="1"/>
  <c r="Q51" i="3" s="1"/>
  <c r="D33" i="3"/>
  <c r="E33" i="3" s="1"/>
  <c r="F33" i="3" s="1"/>
  <c r="G33" i="3" s="1"/>
  <c r="H33" i="3" s="1"/>
  <c r="I33" i="3" s="1"/>
  <c r="J33" i="3" s="1"/>
  <c r="K33" i="3" s="1"/>
  <c r="L33" i="3" s="1"/>
  <c r="M33" i="3" s="1"/>
  <c r="N33" i="3" s="1"/>
  <c r="O33" i="3" s="1"/>
  <c r="P33" i="3" s="1"/>
  <c r="Q33" i="3" s="1"/>
  <c r="D52" i="3" l="1"/>
  <c r="D10" i="3"/>
  <c r="D39" i="3"/>
  <c r="D44" i="3"/>
  <c r="C55" i="3"/>
  <c r="C52" i="3"/>
  <c r="C44" i="3"/>
  <c r="C39" i="3"/>
  <c r="D26" i="3"/>
  <c r="D30" i="3" s="1"/>
  <c r="D15" i="3"/>
  <c r="D55" i="3"/>
  <c r="C59" i="3" l="1"/>
  <c r="C60" i="3" s="1"/>
  <c r="D59" i="3"/>
  <c r="E23" i="3"/>
  <c r="E15" i="3"/>
  <c r="E10" i="3"/>
  <c r="E26" i="3"/>
  <c r="E31" i="2"/>
  <c r="D60" i="3"/>
  <c r="E52" i="3"/>
  <c r="E55" i="3"/>
  <c r="E39" i="3"/>
  <c r="E44" i="3"/>
  <c r="C34" i="3"/>
  <c r="C49" i="3" s="1"/>
  <c r="F26" i="3" l="1"/>
  <c r="F10" i="3"/>
  <c r="F15" i="3"/>
  <c r="F23" i="3"/>
  <c r="F30" i="3" s="1"/>
  <c r="E30" i="3"/>
  <c r="F31" i="2"/>
  <c r="E9" i="2"/>
  <c r="F9" i="2"/>
  <c r="E38" i="2"/>
  <c r="F16" i="2"/>
  <c r="E16" i="2"/>
  <c r="D34" i="3"/>
  <c r="D49" i="3" s="1"/>
  <c r="F44" i="3"/>
  <c r="F39" i="3"/>
  <c r="F55" i="3"/>
  <c r="F52" i="3"/>
  <c r="E59" i="3"/>
  <c r="E60" i="3" l="1"/>
  <c r="F59" i="3"/>
  <c r="G15" i="3"/>
  <c r="G23" i="3"/>
  <c r="G10" i="3"/>
  <c r="G26" i="3"/>
  <c r="G31" i="2"/>
  <c r="G9" i="2"/>
  <c r="F38" i="2"/>
  <c r="G16" i="2"/>
  <c r="G44" i="3"/>
  <c r="E34" i="3"/>
  <c r="E49" i="3" s="1"/>
  <c r="G52" i="3"/>
  <c r="G55" i="3"/>
  <c r="G39" i="3"/>
  <c r="H26" i="3" l="1"/>
  <c r="H10" i="3"/>
  <c r="H23" i="3"/>
  <c r="H30" i="3" s="1"/>
  <c r="G30" i="3"/>
  <c r="H15" i="3"/>
  <c r="H31" i="2"/>
  <c r="H9" i="2"/>
  <c r="G38" i="2"/>
  <c r="H16" i="2"/>
  <c r="F60" i="3"/>
  <c r="H39" i="3"/>
  <c r="H55" i="3"/>
  <c r="H52" i="3"/>
  <c r="H44" i="3"/>
  <c r="G59" i="3"/>
  <c r="F34" i="3"/>
  <c r="F49" i="3" s="1"/>
  <c r="H59" i="3" l="1"/>
  <c r="I15" i="3"/>
  <c r="I23" i="3"/>
  <c r="I10" i="3"/>
  <c r="I26" i="3"/>
  <c r="I31" i="2"/>
  <c r="I9" i="2"/>
  <c r="H38" i="2"/>
  <c r="I16" i="2"/>
  <c r="G60" i="3"/>
  <c r="G34" i="3"/>
  <c r="G49" i="3" s="1"/>
  <c r="I44" i="3"/>
  <c r="I55" i="3"/>
  <c r="I39" i="3"/>
  <c r="I52" i="3"/>
  <c r="I59" i="3" l="1"/>
  <c r="J26" i="3"/>
  <c r="J10" i="3"/>
  <c r="J23" i="3"/>
  <c r="J30" i="3" s="1"/>
  <c r="I30" i="3"/>
  <c r="J15" i="3"/>
  <c r="J31" i="2"/>
  <c r="J9" i="2"/>
  <c r="I38" i="2"/>
  <c r="H60" i="3"/>
  <c r="J44" i="3"/>
  <c r="H34" i="3"/>
  <c r="H49" i="3" s="1"/>
  <c r="J52" i="3"/>
  <c r="J39" i="3"/>
  <c r="J55" i="3"/>
  <c r="I60" i="3" l="1"/>
  <c r="K23" i="3"/>
  <c r="K15" i="3"/>
  <c r="K10" i="3"/>
  <c r="K26" i="3"/>
  <c r="K31" i="2"/>
  <c r="K9" i="2"/>
  <c r="J38" i="2"/>
  <c r="J16" i="2"/>
  <c r="I34" i="3"/>
  <c r="I49" i="3" s="1"/>
  <c r="K44" i="3"/>
  <c r="K55" i="3"/>
  <c r="K39" i="3"/>
  <c r="J59" i="3"/>
  <c r="J60" i="3" s="1"/>
  <c r="K52" i="3"/>
  <c r="K59" i="3" s="1"/>
  <c r="J34" i="3" l="1"/>
  <c r="J49" i="3" s="1"/>
  <c r="L10" i="3"/>
  <c r="L15" i="3"/>
  <c r="K30" i="3"/>
  <c r="L26" i="3"/>
  <c r="L23" i="3"/>
  <c r="L31" i="2"/>
  <c r="L9" i="2"/>
  <c r="K38" i="2"/>
  <c r="K16" i="2"/>
  <c r="L52" i="3"/>
  <c r="L39" i="3"/>
  <c r="L55" i="3"/>
  <c r="L44" i="3"/>
  <c r="L30" i="3" l="1"/>
  <c r="M26" i="3"/>
  <c r="M10" i="3"/>
  <c r="M23" i="3"/>
  <c r="M30" i="3" s="1"/>
  <c r="M15" i="3"/>
  <c r="M31" i="2"/>
  <c r="M9" i="2"/>
  <c r="L16" i="2"/>
  <c r="M16" i="2"/>
  <c r="L38" i="2"/>
  <c r="K60" i="3"/>
  <c r="M44" i="3"/>
  <c r="M55" i="3"/>
  <c r="M39" i="3"/>
  <c r="M52" i="3"/>
  <c r="L59" i="3"/>
  <c r="K34" i="3"/>
  <c r="K49" i="3" s="1"/>
  <c r="M59" i="3" l="1"/>
  <c r="M60" i="3" s="1"/>
  <c r="N15" i="3"/>
  <c r="N23" i="3"/>
  <c r="N10" i="3"/>
  <c r="N26" i="3"/>
  <c r="N31" i="2"/>
  <c r="N9" i="2"/>
  <c r="M38" i="2"/>
  <c r="N16" i="2"/>
  <c r="L60" i="3"/>
  <c r="N52" i="3"/>
  <c r="N39" i="3"/>
  <c r="N44" i="3"/>
  <c r="L34" i="3"/>
  <c r="L49" i="3" s="1"/>
  <c r="N55" i="3"/>
  <c r="O26" i="3" l="1"/>
  <c r="O10" i="3"/>
  <c r="O23" i="3"/>
  <c r="O30" i="3" s="1"/>
  <c r="O15" i="3"/>
  <c r="N30" i="3"/>
  <c r="O31" i="2"/>
  <c r="O9" i="2"/>
  <c r="O16" i="2"/>
  <c r="N38" i="2"/>
  <c r="M34" i="3"/>
  <c r="M49" i="3" s="1"/>
  <c r="O44" i="3"/>
  <c r="O52" i="3"/>
  <c r="O55" i="3"/>
  <c r="O39" i="3"/>
  <c r="N59" i="3"/>
  <c r="N60" i="3" l="1"/>
  <c r="P23" i="3"/>
  <c r="P15" i="3"/>
  <c r="P10" i="3"/>
  <c r="P26" i="3"/>
  <c r="Q31" i="2"/>
  <c r="P31" i="2"/>
  <c r="Q9" i="2"/>
  <c r="P9" i="2"/>
  <c r="O38" i="2"/>
  <c r="P16" i="2"/>
  <c r="P55" i="3"/>
  <c r="P52" i="3"/>
  <c r="P39" i="3"/>
  <c r="O59" i="3"/>
  <c r="O60" i="3" s="1"/>
  <c r="P44" i="3"/>
  <c r="N34" i="3"/>
  <c r="N49" i="3" s="1"/>
  <c r="Q15" i="3" l="1"/>
  <c r="Q44" i="3"/>
  <c r="Q23" i="3"/>
  <c r="Q52" i="3"/>
  <c r="Q26" i="3"/>
  <c r="Q55" i="3"/>
  <c r="Q10" i="3"/>
  <c r="Q39" i="3"/>
  <c r="O34" i="3"/>
  <c r="O49" i="3" s="1"/>
  <c r="P59" i="3"/>
  <c r="P30" i="3"/>
  <c r="P38" i="2"/>
  <c r="Q59" i="3" l="1"/>
  <c r="P60" i="3"/>
  <c r="Q30" i="3"/>
  <c r="Q16" i="2"/>
  <c r="Q38" i="2"/>
  <c r="Q60" i="3"/>
  <c r="Q34" i="3"/>
  <c r="Q49" i="3" s="1"/>
  <c r="P34" i="3"/>
  <c r="P49" i="3" s="1"/>
  <c r="E19" i="2" l="1"/>
  <c r="C8" i="8"/>
  <c r="F11" i="6"/>
  <c r="D11" i="6"/>
  <c r="C5" i="4"/>
  <c r="E20" i="2" l="1"/>
  <c r="E22" i="8" s="1"/>
  <c r="F103" i="8"/>
  <c r="C103" i="8"/>
  <c r="E92" i="8"/>
  <c r="D92" i="8"/>
  <c r="C92" i="8"/>
  <c r="N41" i="5"/>
  <c r="M41" i="5"/>
  <c r="B41" i="5"/>
  <c r="B61" i="5" s="1"/>
  <c r="B40" i="5"/>
  <c r="B53" i="5" s="1"/>
  <c r="B39" i="5"/>
  <c r="B45" i="5" s="1"/>
  <c r="H7" i="5"/>
  <c r="B7" i="5"/>
  <c r="B27" i="5" s="1"/>
  <c r="C6" i="5"/>
  <c r="B6" i="5"/>
  <c r="B19" i="5" s="1"/>
  <c r="Q5" i="5"/>
  <c r="C5" i="5"/>
  <c r="B5" i="5"/>
  <c r="B11" i="5" s="1"/>
  <c r="X37" i="9"/>
  <c r="X36" i="9"/>
  <c r="X35" i="9"/>
  <c r="X18" i="9"/>
  <c r="X17" i="9"/>
  <c r="X16" i="9"/>
  <c r="P49" i="8"/>
  <c r="P64" i="8" s="1"/>
  <c r="N49" i="8"/>
  <c r="N64" i="8" s="1"/>
  <c r="L49" i="8"/>
  <c r="L64" i="8" s="1"/>
  <c r="K49" i="8"/>
  <c r="K64" i="8" s="1"/>
  <c r="H49" i="8"/>
  <c r="H64" i="8" s="1"/>
  <c r="F49" i="8"/>
  <c r="F64" i="8" s="1"/>
  <c r="C49" i="8"/>
  <c r="C64" i="8" s="1"/>
  <c r="D17" i="8"/>
  <c r="E17" i="8" s="1"/>
  <c r="F17" i="8" s="1"/>
  <c r="G17" i="8" s="1"/>
  <c r="H17" i="8" s="1"/>
  <c r="I17" i="8" s="1"/>
  <c r="J17" i="8" s="1"/>
  <c r="K17" i="8" s="1"/>
  <c r="L17" i="8" s="1"/>
  <c r="M17" i="8" s="1"/>
  <c r="N17" i="8" s="1"/>
  <c r="O17" i="8" s="1"/>
  <c r="P17" i="8" s="1"/>
  <c r="Q17" i="8" s="1"/>
  <c r="D10" i="8"/>
  <c r="E10" i="8" s="1"/>
  <c r="N21" i="6"/>
  <c r="N103" i="8" s="1"/>
  <c r="L21" i="6"/>
  <c r="L103" i="8" s="1"/>
  <c r="K21" i="6"/>
  <c r="K103" i="8" s="1"/>
  <c r="H21" i="6"/>
  <c r="H103" i="8" s="1"/>
  <c r="G21" i="6"/>
  <c r="G103" i="8" s="1"/>
  <c r="E21" i="6"/>
  <c r="E103" i="8" s="1"/>
  <c r="D21" i="6"/>
  <c r="D103" i="8" s="1"/>
  <c r="Q21" i="6"/>
  <c r="Q103" i="8" s="1"/>
  <c r="P21" i="6"/>
  <c r="P103" i="8" s="1"/>
  <c r="O21" i="6"/>
  <c r="O103" i="8" s="1"/>
  <c r="M21" i="6"/>
  <c r="M103" i="8" s="1"/>
  <c r="J21" i="6"/>
  <c r="J103" i="8" s="1"/>
  <c r="F21" i="6"/>
  <c r="D14" i="6"/>
  <c r="E14" i="6" s="1"/>
  <c r="F14" i="6" s="1"/>
  <c r="G14" i="6" s="1"/>
  <c r="H14" i="6" s="1"/>
  <c r="I14" i="6" s="1"/>
  <c r="J14" i="6" s="1"/>
  <c r="K14" i="6" s="1"/>
  <c r="L14" i="6" s="1"/>
  <c r="M14" i="6" s="1"/>
  <c r="N14" i="6" s="1"/>
  <c r="O14" i="6" s="1"/>
  <c r="P14" i="6" s="1"/>
  <c r="Q14" i="6" s="1"/>
  <c r="P11" i="6"/>
  <c r="O11" i="6"/>
  <c r="O49" i="8" s="1"/>
  <c r="O64" i="8" s="1"/>
  <c r="M11" i="6"/>
  <c r="M49" i="8" s="1"/>
  <c r="M64" i="8" s="1"/>
  <c r="I11" i="6"/>
  <c r="I49" i="8" s="1"/>
  <c r="I64" i="8" s="1"/>
  <c r="G11" i="6"/>
  <c r="G49" i="8" s="1"/>
  <c r="G64" i="8" s="1"/>
  <c r="Q11" i="6"/>
  <c r="Q49" i="8" s="1"/>
  <c r="Q64" i="8" s="1"/>
  <c r="N11" i="6"/>
  <c r="L11" i="6"/>
  <c r="K11" i="6"/>
  <c r="J11" i="6"/>
  <c r="J49" i="8" s="1"/>
  <c r="J64" i="8" s="1"/>
  <c r="H11" i="6"/>
  <c r="E11" i="6"/>
  <c r="E49" i="8" s="1"/>
  <c r="E64" i="8" s="1"/>
  <c r="D4" i="6"/>
  <c r="E4" i="6" s="1"/>
  <c r="F4" i="6" s="1"/>
  <c r="G4" i="6" s="1"/>
  <c r="H4" i="6" s="1"/>
  <c r="I4" i="6" s="1"/>
  <c r="J4" i="6" s="1"/>
  <c r="K4" i="6" s="1"/>
  <c r="L4" i="6" s="1"/>
  <c r="M4" i="6" s="1"/>
  <c r="N4" i="6" s="1"/>
  <c r="O4" i="6" s="1"/>
  <c r="P4" i="6" s="1"/>
  <c r="Q4" i="6" s="1"/>
  <c r="S61" i="5"/>
  <c r="S53" i="5"/>
  <c r="S45" i="5"/>
  <c r="C44" i="5"/>
  <c r="D38" i="5"/>
  <c r="E38" i="5" s="1"/>
  <c r="E44" i="5" s="1"/>
  <c r="S27" i="5"/>
  <c r="S19" i="5"/>
  <c r="S11" i="5"/>
  <c r="C10" i="5"/>
  <c r="D4" i="5"/>
  <c r="K41" i="5"/>
  <c r="E41" i="5"/>
  <c r="J41" i="5"/>
  <c r="Q44" i="4"/>
  <c r="Q41" i="5" s="1"/>
  <c r="I41" i="5"/>
  <c r="G41" i="5"/>
  <c r="P41" i="5"/>
  <c r="O41" i="5"/>
  <c r="H41" i="5"/>
  <c r="F41" i="5"/>
  <c r="D41" i="5"/>
  <c r="C41" i="5"/>
  <c r="C62" i="5" s="1"/>
  <c r="C61" i="5" s="1"/>
  <c r="L41" i="5"/>
  <c r="P40" i="5"/>
  <c r="F40" i="5"/>
  <c r="E40" i="5"/>
  <c r="N40" i="5"/>
  <c r="L40" i="5"/>
  <c r="D40" i="5"/>
  <c r="Q39" i="4"/>
  <c r="Q40" i="5" s="1"/>
  <c r="O40" i="5"/>
  <c r="M40" i="5"/>
  <c r="K40" i="5"/>
  <c r="J40" i="5"/>
  <c r="I40" i="5"/>
  <c r="H40" i="5"/>
  <c r="G40" i="5"/>
  <c r="C40" i="5"/>
  <c r="C54" i="5" s="1"/>
  <c r="Q34" i="4"/>
  <c r="Q29" i="4"/>
  <c r="Q39" i="5" s="1"/>
  <c r="P29" i="4"/>
  <c r="P39" i="5" s="1"/>
  <c r="O29" i="4"/>
  <c r="O39" i="5" s="1"/>
  <c r="N29" i="4"/>
  <c r="N39" i="5" s="1"/>
  <c r="C29" i="4"/>
  <c r="C39" i="5" s="1"/>
  <c r="C46" i="5" s="1"/>
  <c r="C45" i="5" s="1"/>
  <c r="M29" i="4"/>
  <c r="M39" i="5" s="1"/>
  <c r="H29" i="4"/>
  <c r="H39" i="5" s="1"/>
  <c r="D28" i="4"/>
  <c r="E28" i="4" s="1"/>
  <c r="F28" i="4" s="1"/>
  <c r="G28" i="4" s="1"/>
  <c r="H28" i="4" s="1"/>
  <c r="I28" i="4" s="1"/>
  <c r="J28" i="4" s="1"/>
  <c r="K28" i="4" s="1"/>
  <c r="L28" i="4" s="1"/>
  <c r="M28" i="4" s="1"/>
  <c r="N28" i="4" s="1"/>
  <c r="O28" i="4" s="1"/>
  <c r="P28" i="4" s="1"/>
  <c r="Q28" i="4" s="1"/>
  <c r="Q20" i="4"/>
  <c r="Q7" i="5" s="1"/>
  <c r="P20" i="4"/>
  <c r="P7" i="5" s="1"/>
  <c r="O20" i="4"/>
  <c r="O7" i="5" s="1"/>
  <c r="N20" i="4"/>
  <c r="M20" i="4"/>
  <c r="M7" i="5" s="1"/>
  <c r="L20" i="4"/>
  <c r="L7" i="5" s="1"/>
  <c r="K20" i="4"/>
  <c r="K7" i="5" s="1"/>
  <c r="J20" i="4"/>
  <c r="J7" i="5" s="1"/>
  <c r="I20" i="4"/>
  <c r="I7" i="5" s="1"/>
  <c r="H20" i="4"/>
  <c r="G20" i="4"/>
  <c r="G7" i="5" s="1"/>
  <c r="F20" i="4"/>
  <c r="F7" i="5" s="1"/>
  <c r="E20" i="4"/>
  <c r="E7" i="5" s="1"/>
  <c r="D20" i="4"/>
  <c r="D7" i="5" s="1"/>
  <c r="C20" i="4"/>
  <c r="C7" i="5" s="1"/>
  <c r="Q15" i="4"/>
  <c r="Q6" i="5" s="1"/>
  <c r="P15" i="4"/>
  <c r="P6" i="5" s="1"/>
  <c r="O15" i="4"/>
  <c r="O6" i="5" s="1"/>
  <c r="N15" i="4"/>
  <c r="N6" i="5" s="1"/>
  <c r="M15" i="4"/>
  <c r="M6" i="5" s="1"/>
  <c r="L15" i="4"/>
  <c r="L6" i="5" s="1"/>
  <c r="K15" i="4"/>
  <c r="K6" i="5" s="1"/>
  <c r="J15" i="4"/>
  <c r="J6" i="5" s="1"/>
  <c r="I15" i="4"/>
  <c r="I6" i="5" s="1"/>
  <c r="H15" i="4"/>
  <c r="H6" i="5" s="1"/>
  <c r="G15" i="4"/>
  <c r="G6" i="5" s="1"/>
  <c r="F15" i="4"/>
  <c r="F6" i="5" s="1"/>
  <c r="E15" i="4"/>
  <c r="E6" i="5" s="1"/>
  <c r="D15" i="4"/>
  <c r="D6" i="5" s="1"/>
  <c r="C15" i="4"/>
  <c r="Q10" i="4"/>
  <c r="P10" i="4"/>
  <c r="O10" i="4"/>
  <c r="N10" i="4"/>
  <c r="M10" i="4"/>
  <c r="L10" i="4"/>
  <c r="K10" i="4"/>
  <c r="J10" i="4"/>
  <c r="I10" i="4"/>
  <c r="H10" i="4"/>
  <c r="G10" i="4"/>
  <c r="F10" i="4"/>
  <c r="E10" i="4"/>
  <c r="D10" i="4"/>
  <c r="C10" i="4"/>
  <c r="Q5" i="4"/>
  <c r="P5" i="4"/>
  <c r="P5" i="5" s="1"/>
  <c r="O5" i="4"/>
  <c r="O5" i="5" s="1"/>
  <c r="N5" i="4"/>
  <c r="N5" i="5" s="1"/>
  <c r="M5" i="4"/>
  <c r="L5" i="4"/>
  <c r="K5" i="4"/>
  <c r="J5" i="4"/>
  <c r="I5" i="4"/>
  <c r="H5" i="4"/>
  <c r="G5" i="4"/>
  <c r="F5" i="4"/>
  <c r="F5" i="5" s="1"/>
  <c r="E5" i="4"/>
  <c r="E5" i="5" s="1"/>
  <c r="D5" i="4"/>
  <c r="E4" i="4"/>
  <c r="F4" i="4" s="1"/>
  <c r="G4" i="4" s="1"/>
  <c r="H4" i="4" s="1"/>
  <c r="I4" i="4" s="1"/>
  <c r="J4" i="4" s="1"/>
  <c r="K4" i="4" s="1"/>
  <c r="L4" i="4" s="1"/>
  <c r="M4" i="4" s="1"/>
  <c r="N4" i="4" s="1"/>
  <c r="O4" i="4" s="1"/>
  <c r="P4" i="4" s="1"/>
  <c r="Q4" i="4" s="1"/>
  <c r="D4" i="4"/>
  <c r="C84" i="8"/>
  <c r="E37" i="8"/>
  <c r="D37" i="8"/>
  <c r="C37" i="8"/>
  <c r="D30" i="8"/>
  <c r="C30" i="8"/>
  <c r="D29" i="8"/>
  <c r="C29" i="8"/>
  <c r="D4" i="3"/>
  <c r="E4" i="3" s="1"/>
  <c r="F4" i="3" s="1"/>
  <c r="G4" i="3" s="1"/>
  <c r="H4" i="3" s="1"/>
  <c r="I4" i="3" s="1"/>
  <c r="J4" i="3" s="1"/>
  <c r="K4" i="3" s="1"/>
  <c r="L4" i="3" s="1"/>
  <c r="M4" i="3" s="1"/>
  <c r="N4" i="3" s="1"/>
  <c r="O4" i="3" s="1"/>
  <c r="P4" i="3" s="1"/>
  <c r="Q4" i="3" s="1"/>
  <c r="D40" i="2"/>
  <c r="E40" i="2" s="1"/>
  <c r="F40" i="2" s="1"/>
  <c r="G40" i="2" s="1"/>
  <c r="H40" i="2" s="1"/>
  <c r="I40" i="2" s="1"/>
  <c r="J40" i="2" s="1"/>
  <c r="K40" i="2" s="1"/>
  <c r="L40" i="2" s="1"/>
  <c r="M40" i="2" s="1"/>
  <c r="N40" i="2" s="1"/>
  <c r="O40" i="2" s="1"/>
  <c r="P40" i="2" s="1"/>
  <c r="Q40" i="2" s="1"/>
  <c r="D33" i="2"/>
  <c r="E41" i="2"/>
  <c r="E75" i="8" s="1"/>
  <c r="D41" i="2"/>
  <c r="D75" i="8" s="1"/>
  <c r="C41" i="2"/>
  <c r="C75" i="8" s="1"/>
  <c r="D26" i="2"/>
  <c r="E26" i="2" s="1"/>
  <c r="F26" i="2" s="1"/>
  <c r="G26" i="2" s="1"/>
  <c r="H26" i="2" s="1"/>
  <c r="I26" i="2" s="1"/>
  <c r="J26" i="2" s="1"/>
  <c r="K26" i="2" s="1"/>
  <c r="L26" i="2" s="1"/>
  <c r="M26" i="2" s="1"/>
  <c r="N26" i="2" s="1"/>
  <c r="O26" i="2" s="1"/>
  <c r="P26" i="2" s="1"/>
  <c r="Q26" i="2" s="1"/>
  <c r="D22" i="2"/>
  <c r="D24" i="8" s="1"/>
  <c r="C22" i="2"/>
  <c r="C24" i="8" s="1"/>
  <c r="D21" i="2"/>
  <c r="D23" i="8" s="1"/>
  <c r="C21" i="2"/>
  <c r="C23" i="8" s="1"/>
  <c r="D20" i="2"/>
  <c r="D22" i="8" s="1"/>
  <c r="C20" i="2"/>
  <c r="C22" i="8" s="1"/>
  <c r="E21" i="8"/>
  <c r="D19" i="2"/>
  <c r="C19" i="2"/>
  <c r="D18" i="2"/>
  <c r="E18" i="2" s="1"/>
  <c r="F18" i="2" s="1"/>
  <c r="G18" i="2" s="1"/>
  <c r="H18" i="2" s="1"/>
  <c r="I18" i="2" s="1"/>
  <c r="J18" i="2" s="1"/>
  <c r="K18" i="2" s="1"/>
  <c r="L18" i="2" s="1"/>
  <c r="M18" i="2" s="1"/>
  <c r="N18" i="2" s="1"/>
  <c r="O18" i="2" s="1"/>
  <c r="P18" i="2" s="1"/>
  <c r="Q18" i="2" s="1"/>
  <c r="D16" i="2"/>
  <c r="C16" i="2"/>
  <c r="D11" i="2"/>
  <c r="D9" i="2"/>
  <c r="C9" i="2"/>
  <c r="F19" i="2"/>
  <c r="F21" i="8" s="1"/>
  <c r="D4" i="2"/>
  <c r="E4" i="2" s="1"/>
  <c r="F4" i="2" s="1"/>
  <c r="G4" i="2" s="1"/>
  <c r="H4" i="2" s="1"/>
  <c r="I4" i="2" s="1"/>
  <c r="J4" i="2" s="1"/>
  <c r="K4" i="2" s="1"/>
  <c r="L4" i="2" s="1"/>
  <c r="M4" i="2" s="1"/>
  <c r="N4" i="2" s="1"/>
  <c r="O4" i="2" s="1"/>
  <c r="P4" i="2" s="1"/>
  <c r="Q4" i="2" s="1"/>
  <c r="C26" i="1"/>
  <c r="C25" i="1"/>
  <c r="C24" i="1"/>
  <c r="C22" i="1"/>
  <c r="C23" i="1" s="1"/>
  <c r="N25" i="4" l="1"/>
  <c r="C25" i="4"/>
  <c r="I25" i="4"/>
  <c r="N7" i="5"/>
  <c r="Q8" i="5"/>
  <c r="Q47" i="8" s="1"/>
  <c r="Q62" i="8" s="1"/>
  <c r="E25" i="4"/>
  <c r="O25" i="4"/>
  <c r="P25" i="4"/>
  <c r="M25" i="4"/>
  <c r="L25" i="4"/>
  <c r="D25" i="4"/>
  <c r="Q25" i="4"/>
  <c r="C44" i="2"/>
  <c r="C78" i="8" s="1"/>
  <c r="D42" i="2"/>
  <c r="D76" i="8" s="1"/>
  <c r="D44" i="2"/>
  <c r="D78" i="8" s="1"/>
  <c r="F41" i="2"/>
  <c r="F75" i="8" s="1"/>
  <c r="D38" i="2"/>
  <c r="C38" i="2"/>
  <c r="C36" i="8"/>
  <c r="D36" i="8"/>
  <c r="O8" i="5"/>
  <c r="O47" i="8" s="1"/>
  <c r="O62" i="8" s="1"/>
  <c r="E8" i="5"/>
  <c r="E47" i="8" s="1"/>
  <c r="E62" i="8" s="1"/>
  <c r="F8" i="5"/>
  <c r="F47" i="8" s="1"/>
  <c r="F62" i="8" s="1"/>
  <c r="F25" i="4"/>
  <c r="G25" i="4"/>
  <c r="H25" i="4"/>
  <c r="H49" i="4"/>
  <c r="J25" i="4"/>
  <c r="K25" i="4"/>
  <c r="G5" i="5"/>
  <c r="G8" i="5" s="1"/>
  <c r="G47" i="8" s="1"/>
  <c r="G62" i="8" s="1"/>
  <c r="H5" i="5"/>
  <c r="H8" i="5" s="1"/>
  <c r="H47" i="8" s="1"/>
  <c r="H62" i="8" s="1"/>
  <c r="I5" i="5"/>
  <c r="I8" i="5" s="1"/>
  <c r="I47" i="8" s="1"/>
  <c r="I62" i="8" s="1"/>
  <c r="J5" i="5"/>
  <c r="J8" i="5" s="1"/>
  <c r="J47" i="8" s="1"/>
  <c r="J62" i="8" s="1"/>
  <c r="G29" i="4"/>
  <c r="K5" i="5"/>
  <c r="K8" i="5" s="1"/>
  <c r="K47" i="8" s="1"/>
  <c r="K62" i="8" s="1"/>
  <c r="F29" i="4"/>
  <c r="F39" i="5" s="1"/>
  <c r="L5" i="5"/>
  <c r="L8" i="5" s="1"/>
  <c r="L47" i="8" s="1"/>
  <c r="L62" i="8" s="1"/>
  <c r="I29" i="4"/>
  <c r="I39" i="5" s="1"/>
  <c r="I42" i="5" s="1"/>
  <c r="J29" i="4"/>
  <c r="J39" i="5" s="1"/>
  <c r="J42" i="5" s="1"/>
  <c r="L29" i="4"/>
  <c r="L39" i="5" s="1"/>
  <c r="L42" i="5" s="1"/>
  <c r="M5" i="5"/>
  <c r="M8" i="5" s="1"/>
  <c r="M47" i="8" s="1"/>
  <c r="M62" i="8" s="1"/>
  <c r="E29" i="4"/>
  <c r="E39" i="5" s="1"/>
  <c r="E42" i="5" s="1"/>
  <c r="K29" i="4"/>
  <c r="K39" i="5" s="1"/>
  <c r="K42" i="5" s="1"/>
  <c r="D29" i="4"/>
  <c r="D39" i="5" s="1"/>
  <c r="D42" i="5" s="1"/>
  <c r="D5" i="5"/>
  <c r="D8" i="5" s="1"/>
  <c r="D47" i="8" s="1"/>
  <c r="D62" i="8" s="1"/>
  <c r="C27" i="1"/>
  <c r="N42" i="5"/>
  <c r="C12" i="5"/>
  <c r="C11" i="5" s="1"/>
  <c r="D28" i="5"/>
  <c r="D44" i="5"/>
  <c r="R7" i="5"/>
  <c r="O42" i="5"/>
  <c r="P42" i="5"/>
  <c r="C20" i="5"/>
  <c r="C19" i="5" s="1"/>
  <c r="C28" i="5"/>
  <c r="C27" i="5" s="1"/>
  <c r="M42" i="5"/>
  <c r="Q42" i="5"/>
  <c r="C23" i="2"/>
  <c r="D23" i="2"/>
  <c r="C42" i="2"/>
  <c r="C76" i="8" s="1"/>
  <c r="C21" i="8"/>
  <c r="C25" i="8" s="1"/>
  <c r="D21" i="8"/>
  <c r="D25" i="8" s="1"/>
  <c r="C43" i="2"/>
  <c r="C77" i="8" s="1"/>
  <c r="D43" i="2"/>
  <c r="D77" i="8" s="1"/>
  <c r="C31" i="2"/>
  <c r="D31" i="2"/>
  <c r="H42" i="5"/>
  <c r="F42" i="5"/>
  <c r="G39" i="5"/>
  <c r="G42" i="5" s="1"/>
  <c r="C42" i="5"/>
  <c r="D46" i="5"/>
  <c r="F10" i="8"/>
  <c r="D49" i="8"/>
  <c r="D64" i="8" s="1"/>
  <c r="I21" i="6"/>
  <c r="I103" i="8" s="1"/>
  <c r="P8" i="5"/>
  <c r="P47" i="8" s="1"/>
  <c r="P62" i="8" s="1"/>
  <c r="R40" i="5"/>
  <c r="N8" i="5"/>
  <c r="N47" i="8" s="1"/>
  <c r="N62" i="8" s="1"/>
  <c r="R6" i="5"/>
  <c r="D21" i="5"/>
  <c r="D20" i="5"/>
  <c r="D63" i="5"/>
  <c r="C8" i="5"/>
  <c r="C47" i="8" s="1"/>
  <c r="C62" i="8" s="1"/>
  <c r="D62" i="5"/>
  <c r="C53" i="5"/>
  <c r="C69" i="5" s="1"/>
  <c r="D10" i="5"/>
  <c r="D13" i="5"/>
  <c r="D55" i="5"/>
  <c r="D12" i="5"/>
  <c r="D54" i="5"/>
  <c r="E4" i="5"/>
  <c r="R41" i="5"/>
  <c r="F38" i="5"/>
  <c r="D47" i="5"/>
  <c r="D29" i="5"/>
  <c r="Q49" i="4"/>
  <c r="N49" i="4"/>
  <c r="O49" i="4"/>
  <c r="P49" i="4"/>
  <c r="M49" i="4"/>
  <c r="C49" i="4"/>
  <c r="E29" i="8"/>
  <c r="D90" i="8"/>
  <c r="C82" i="8"/>
  <c r="D91" i="8"/>
  <c r="D83" i="8"/>
  <c r="F29" i="8"/>
  <c r="D84" i="8"/>
  <c r="C5" i="3"/>
  <c r="C20" i="3" s="1"/>
  <c r="C83" i="8"/>
  <c r="C91" i="8"/>
  <c r="E42" i="2"/>
  <c r="E76" i="8" s="1"/>
  <c r="D79" i="8" l="1"/>
  <c r="L49" i="4"/>
  <c r="D93" i="8"/>
  <c r="E36" i="8"/>
  <c r="C28" i="8"/>
  <c r="C31" i="8" s="1"/>
  <c r="C33" i="8" s="1"/>
  <c r="E82" i="8"/>
  <c r="J49" i="4"/>
  <c r="J50" i="4" s="1"/>
  <c r="D19" i="5"/>
  <c r="G49" i="4"/>
  <c r="G50" i="4" s="1"/>
  <c r="K49" i="4"/>
  <c r="K50" i="4" s="1"/>
  <c r="F49" i="4"/>
  <c r="F50" i="4" s="1"/>
  <c r="I49" i="4"/>
  <c r="I50" i="4" s="1"/>
  <c r="D49" i="4"/>
  <c r="D101" i="8" s="1"/>
  <c r="R5" i="5"/>
  <c r="R8" i="5" s="1"/>
  <c r="E49" i="4"/>
  <c r="E101" i="8" s="1"/>
  <c r="D53" i="5"/>
  <c r="C35" i="5"/>
  <c r="C38" i="8" s="1"/>
  <c r="D11" i="5"/>
  <c r="E37" i="9"/>
  <c r="E18" i="9"/>
  <c r="C4" i="8"/>
  <c r="D45" i="2"/>
  <c r="D46" i="2" s="1"/>
  <c r="C45" i="2"/>
  <c r="C46" i="2" s="1"/>
  <c r="C85" i="8"/>
  <c r="C79" i="8"/>
  <c r="E43" i="2"/>
  <c r="E21" i="2"/>
  <c r="F21" i="2"/>
  <c r="F23" i="8" s="1"/>
  <c r="E22" i="2"/>
  <c r="E24" i="8" s="1"/>
  <c r="C90" i="8"/>
  <c r="C93" i="8" s="1"/>
  <c r="C50" i="4"/>
  <c r="C101" i="8"/>
  <c r="M50" i="4"/>
  <c r="M101" i="8"/>
  <c r="H50" i="4"/>
  <c r="H101" i="8"/>
  <c r="P50" i="4"/>
  <c r="P101" i="8"/>
  <c r="O50" i="4"/>
  <c r="O101" i="8"/>
  <c r="N50" i="4"/>
  <c r="N101" i="8"/>
  <c r="L50" i="4"/>
  <c r="L101" i="8"/>
  <c r="Q50" i="4"/>
  <c r="Q101" i="8"/>
  <c r="R39" i="5"/>
  <c r="R42" i="5" s="1"/>
  <c r="R43" i="5" s="1"/>
  <c r="G10" i="8"/>
  <c r="D61" i="5"/>
  <c r="D27" i="5"/>
  <c r="G38" i="5"/>
  <c r="F44" i="5"/>
  <c r="E47" i="5"/>
  <c r="E30" i="5"/>
  <c r="E48" i="5"/>
  <c r="E54" i="5"/>
  <c r="E12" i="5"/>
  <c r="E28" i="5"/>
  <c r="E22" i="5"/>
  <c r="E55" i="5"/>
  <c r="E13" i="5"/>
  <c r="E10" i="5"/>
  <c r="E62" i="5"/>
  <c r="E56" i="5"/>
  <c r="E14" i="5"/>
  <c r="E63" i="5"/>
  <c r="F4" i="5"/>
  <c r="E64" i="5"/>
  <c r="E20" i="5"/>
  <c r="E21" i="5"/>
  <c r="E29" i="5"/>
  <c r="E46" i="5"/>
  <c r="C100" i="8"/>
  <c r="D45" i="5"/>
  <c r="F37" i="8"/>
  <c r="F82" i="8"/>
  <c r="E30" i="8"/>
  <c r="F5" i="3"/>
  <c r="F20" i="3" s="1"/>
  <c r="E5" i="3"/>
  <c r="E20" i="3" s="1"/>
  <c r="E90" i="8"/>
  <c r="G29" i="8"/>
  <c r="D5" i="3"/>
  <c r="D20" i="3" s="1"/>
  <c r="E91" i="8"/>
  <c r="E83" i="8"/>
  <c r="G19" i="2"/>
  <c r="G21" i="8" s="1"/>
  <c r="F20" i="2"/>
  <c r="F22" i="8" s="1"/>
  <c r="F43" i="2"/>
  <c r="F77" i="8" s="1"/>
  <c r="C67" i="8" l="1"/>
  <c r="C8" i="10"/>
  <c r="C87" i="8"/>
  <c r="E50" i="4"/>
  <c r="F28" i="8"/>
  <c r="E67" i="8"/>
  <c r="D67" i="8"/>
  <c r="G67" i="8"/>
  <c r="F67" i="8"/>
  <c r="I101" i="8"/>
  <c r="G106" i="8"/>
  <c r="E106" i="8"/>
  <c r="C106" i="8"/>
  <c r="F106" i="8"/>
  <c r="D106" i="8"/>
  <c r="E52" i="8"/>
  <c r="C52" i="8"/>
  <c r="F52" i="8"/>
  <c r="G52" i="8"/>
  <c r="D52" i="8"/>
  <c r="K101" i="8"/>
  <c r="J101" i="8"/>
  <c r="F101" i="8"/>
  <c r="D50" i="4"/>
  <c r="G101" i="8"/>
  <c r="F36" i="8"/>
  <c r="E28" i="8"/>
  <c r="E31" i="8" s="1"/>
  <c r="C95" i="8"/>
  <c r="C102" i="8" s="1"/>
  <c r="D28" i="8"/>
  <c r="D31" i="8" s="1"/>
  <c r="D33" i="8" s="1"/>
  <c r="D69" i="5"/>
  <c r="D35" i="5"/>
  <c r="D38" i="8" s="1"/>
  <c r="E93" i="8"/>
  <c r="E77" i="8"/>
  <c r="G21" i="2"/>
  <c r="G23" i="8" s="1"/>
  <c r="E23" i="8"/>
  <c r="E25" i="8" s="1"/>
  <c r="E23" i="2"/>
  <c r="E44" i="2"/>
  <c r="E78" i="8" s="1"/>
  <c r="D82" i="8"/>
  <c r="D85" i="8" s="1"/>
  <c r="D87" i="8" s="1"/>
  <c r="D95" i="8" s="1"/>
  <c r="E61" i="5"/>
  <c r="R9" i="5"/>
  <c r="C6" i="8"/>
  <c r="C46" i="8"/>
  <c r="C61" i="8" s="1"/>
  <c r="C39" i="8"/>
  <c r="C41" i="8" s="1"/>
  <c r="C48" i="8" s="1"/>
  <c r="C70" i="5"/>
  <c r="H10" i="8"/>
  <c r="H52" i="8" s="1"/>
  <c r="H38" i="5"/>
  <c r="G44" i="5"/>
  <c r="E27" i="5"/>
  <c r="E45" i="5"/>
  <c r="E11" i="5"/>
  <c r="E19" i="5"/>
  <c r="E53" i="5"/>
  <c r="F30" i="5"/>
  <c r="F23" i="5"/>
  <c r="F46" i="5"/>
  <c r="F48" i="5"/>
  <c r="F31" i="5"/>
  <c r="F54" i="5"/>
  <c r="F49" i="5"/>
  <c r="F12" i="5"/>
  <c r="F55" i="5"/>
  <c r="F13" i="5"/>
  <c r="F10" i="5"/>
  <c r="F62" i="5"/>
  <c r="F56" i="5"/>
  <c r="F14" i="5"/>
  <c r="F63" i="5"/>
  <c r="G4" i="5"/>
  <c r="F29" i="5"/>
  <c r="F64" i="5"/>
  <c r="F57" i="5"/>
  <c r="F20" i="5"/>
  <c r="F15" i="5"/>
  <c r="F21" i="5"/>
  <c r="F65" i="5"/>
  <c r="F92" i="8" s="1"/>
  <c r="F28" i="5"/>
  <c r="F22" i="5"/>
  <c r="F47" i="5"/>
  <c r="G5" i="3"/>
  <c r="G20" i="3" s="1"/>
  <c r="H29" i="8"/>
  <c r="F91" i="8"/>
  <c r="G36" i="8"/>
  <c r="G82" i="8"/>
  <c r="G37" i="8"/>
  <c r="G41" i="2"/>
  <c r="G75" i="8" s="1"/>
  <c r="F42" i="2"/>
  <c r="G20" i="2"/>
  <c r="G42" i="2"/>
  <c r="G76" i="8" s="1"/>
  <c r="H19" i="2"/>
  <c r="H21" i="8" s="1"/>
  <c r="H21" i="2"/>
  <c r="H23" i="8" s="1"/>
  <c r="G28" i="8" l="1"/>
  <c r="H67" i="8"/>
  <c r="H106" i="8"/>
  <c r="E33" i="8"/>
  <c r="C96" i="8"/>
  <c r="C99" i="8"/>
  <c r="C105" i="8" s="1"/>
  <c r="F84" i="8"/>
  <c r="F30" i="8"/>
  <c r="F31" i="8" s="1"/>
  <c r="E69" i="5"/>
  <c r="E100" i="8" s="1"/>
  <c r="D39" i="8"/>
  <c r="D41" i="8" s="1"/>
  <c r="D48" i="8" s="1"/>
  <c r="D46" i="8"/>
  <c r="D61" i="8" s="1"/>
  <c r="E35" i="5"/>
  <c r="E38" i="8" s="1"/>
  <c r="E45" i="2"/>
  <c r="E46" i="2" s="1"/>
  <c r="E79" i="8"/>
  <c r="G22" i="8"/>
  <c r="G43" i="2"/>
  <c r="G77" i="8" s="1"/>
  <c r="F22" i="2"/>
  <c r="F76" i="8"/>
  <c r="D99" i="8"/>
  <c r="D102" i="8"/>
  <c r="D96" i="8"/>
  <c r="F90" i="8"/>
  <c r="F93" i="8" s="1"/>
  <c r="E84" i="8"/>
  <c r="E85" i="8" s="1"/>
  <c r="F83" i="8"/>
  <c r="F85" i="8" s="1"/>
  <c r="D70" i="5"/>
  <c r="D100" i="8"/>
  <c r="F11" i="5"/>
  <c r="C42" i="8"/>
  <c r="C45" i="8"/>
  <c r="C59" i="8" s="1"/>
  <c r="C63" i="8" s="1"/>
  <c r="I10" i="8"/>
  <c r="I67" i="8" s="1"/>
  <c r="I38" i="5"/>
  <c r="H44" i="5"/>
  <c r="F53" i="5"/>
  <c r="G66" i="5"/>
  <c r="G48" i="5"/>
  <c r="G31" i="5"/>
  <c r="G54" i="5"/>
  <c r="G49" i="5"/>
  <c r="G24" i="5"/>
  <c r="G12" i="5"/>
  <c r="G55" i="5"/>
  <c r="G13" i="5"/>
  <c r="G10" i="5"/>
  <c r="G62" i="5"/>
  <c r="G56" i="5"/>
  <c r="G32" i="5"/>
  <c r="G14" i="5"/>
  <c r="G63" i="5"/>
  <c r="G50" i="5"/>
  <c r="H4" i="5"/>
  <c r="G47" i="5"/>
  <c r="G64" i="5"/>
  <c r="G57" i="5"/>
  <c r="G20" i="5"/>
  <c r="G15" i="5"/>
  <c r="G21" i="5"/>
  <c r="G65" i="5"/>
  <c r="G92" i="8" s="1"/>
  <c r="G28" i="5"/>
  <c r="G22" i="5"/>
  <c r="G58" i="5"/>
  <c r="G46" i="5"/>
  <c r="G29" i="5"/>
  <c r="G16" i="5"/>
  <c r="G23" i="5"/>
  <c r="G30" i="5"/>
  <c r="F27" i="5"/>
  <c r="F61" i="5"/>
  <c r="F19" i="5"/>
  <c r="F45" i="5"/>
  <c r="F69" i="5" s="1"/>
  <c r="I29" i="8"/>
  <c r="H37" i="8"/>
  <c r="G84" i="8"/>
  <c r="H5" i="3"/>
  <c r="H20" i="3" s="1"/>
  <c r="H82" i="8"/>
  <c r="G90" i="8"/>
  <c r="G91" i="8"/>
  <c r="H43" i="2"/>
  <c r="H77" i="8" s="1"/>
  <c r="H41" i="2"/>
  <c r="H75" i="8" s="1"/>
  <c r="I19" i="2"/>
  <c r="I21" i="8" s="1"/>
  <c r="H20" i="2"/>
  <c r="H22" i="8" s="1"/>
  <c r="H28" i="8" l="1"/>
  <c r="C66" i="8"/>
  <c r="I106" i="8"/>
  <c r="I52" i="8"/>
  <c r="C107" i="8"/>
  <c r="E87" i="8"/>
  <c r="E95" i="8" s="1"/>
  <c r="E96" i="8" s="1"/>
  <c r="H36" i="8"/>
  <c r="D45" i="8"/>
  <c r="D59" i="8" s="1"/>
  <c r="D63" i="8" s="1"/>
  <c r="D42" i="8"/>
  <c r="G30" i="8"/>
  <c r="G31" i="8" s="1"/>
  <c r="F35" i="5"/>
  <c r="F38" i="8" s="1"/>
  <c r="F46" i="8" s="1"/>
  <c r="F61" i="8" s="1"/>
  <c r="D105" i="8"/>
  <c r="D107" i="8" s="1"/>
  <c r="G22" i="2"/>
  <c r="F44" i="2"/>
  <c r="H42" i="2"/>
  <c r="H76" i="8" s="1"/>
  <c r="F24" i="8"/>
  <c r="F25" i="8" s="1"/>
  <c r="F33" i="8" s="1"/>
  <c r="F23" i="2"/>
  <c r="G83" i="8"/>
  <c r="G85" i="8" s="1"/>
  <c r="G93" i="8"/>
  <c r="F100" i="8"/>
  <c r="E70" i="5"/>
  <c r="C51" i="8"/>
  <c r="E46" i="8"/>
  <c r="E61" i="8" s="1"/>
  <c r="E39" i="8"/>
  <c r="E41" i="8" s="1"/>
  <c r="J10" i="8"/>
  <c r="J67" i="8" s="1"/>
  <c r="G61" i="5"/>
  <c r="G19" i="5"/>
  <c r="G53" i="5"/>
  <c r="G45" i="5"/>
  <c r="H30" i="5"/>
  <c r="H23" i="5"/>
  <c r="H59" i="5"/>
  <c r="H31" i="5"/>
  <c r="H17" i="5"/>
  <c r="H54" i="5"/>
  <c r="H49" i="5"/>
  <c r="H24" i="5"/>
  <c r="H12" i="5"/>
  <c r="H55" i="5"/>
  <c r="H13" i="5"/>
  <c r="H10" i="5"/>
  <c r="H67" i="5"/>
  <c r="H62" i="5"/>
  <c r="H56" i="5"/>
  <c r="H32" i="5"/>
  <c r="H14" i="5"/>
  <c r="H63" i="5"/>
  <c r="H50" i="5"/>
  <c r="I4" i="5"/>
  <c r="H25" i="5"/>
  <c r="H66" i="5"/>
  <c r="H64" i="5"/>
  <c r="H57" i="5"/>
  <c r="H20" i="5"/>
  <c r="H15" i="5"/>
  <c r="H21" i="5"/>
  <c r="H33" i="5"/>
  <c r="H65" i="5"/>
  <c r="H92" i="8" s="1"/>
  <c r="H51" i="5"/>
  <c r="H28" i="5"/>
  <c r="H22" i="5"/>
  <c r="H58" i="5"/>
  <c r="H46" i="5"/>
  <c r="H29" i="5"/>
  <c r="H16" i="5"/>
  <c r="H47" i="5"/>
  <c r="H48" i="5"/>
  <c r="I44" i="5"/>
  <c r="J38" i="5"/>
  <c r="G27" i="5"/>
  <c r="G11" i="5"/>
  <c r="H83" i="8"/>
  <c r="I36" i="8"/>
  <c r="H91" i="8"/>
  <c r="I82" i="8"/>
  <c r="J29" i="8"/>
  <c r="I37" i="8"/>
  <c r="I5" i="3"/>
  <c r="I20" i="3" s="1"/>
  <c r="I20" i="2"/>
  <c r="I22" i="8" s="1"/>
  <c r="I41" i="2"/>
  <c r="I75" i="8" s="1"/>
  <c r="J21" i="2"/>
  <c r="J23" i="8" s="1"/>
  <c r="I43" i="2"/>
  <c r="I77" i="8" s="1"/>
  <c r="J19" i="2"/>
  <c r="J21" i="8" s="1"/>
  <c r="I21" i="2"/>
  <c r="I23" i="8" s="1"/>
  <c r="D51" i="8" l="1"/>
  <c r="D53" i="8" s="1"/>
  <c r="E99" i="8"/>
  <c r="E102" i="8"/>
  <c r="I28" i="8"/>
  <c r="D66" i="8"/>
  <c r="J106" i="8"/>
  <c r="J52" i="8"/>
  <c r="H30" i="8"/>
  <c r="H31" i="8" s="1"/>
  <c r="G69" i="5"/>
  <c r="G35" i="5"/>
  <c r="G38" i="8" s="1"/>
  <c r="F39" i="8"/>
  <c r="F41" i="8" s="1"/>
  <c r="F42" i="8" s="1"/>
  <c r="F78" i="8"/>
  <c r="F79" i="8" s="1"/>
  <c r="F87" i="8" s="1"/>
  <c r="F95" i="8" s="1"/>
  <c r="F102" i="8" s="1"/>
  <c r="F45" i="2"/>
  <c r="F46" i="2" s="1"/>
  <c r="G44" i="2"/>
  <c r="G24" i="8"/>
  <c r="G25" i="8" s="1"/>
  <c r="G33" i="8" s="1"/>
  <c r="G23" i="2"/>
  <c r="H22" i="2"/>
  <c r="H90" i="8"/>
  <c r="H93" i="8" s="1"/>
  <c r="F70" i="5"/>
  <c r="E42" i="8"/>
  <c r="E48" i="8"/>
  <c r="E45" i="8"/>
  <c r="E59" i="8" s="1"/>
  <c r="E63" i="8" s="1"/>
  <c r="C53" i="8"/>
  <c r="K10" i="8"/>
  <c r="K67" i="8" s="1"/>
  <c r="K38" i="5"/>
  <c r="J44" i="5"/>
  <c r="I59" i="5"/>
  <c r="I52" i="5"/>
  <c r="I31" i="5"/>
  <c r="I17" i="5"/>
  <c r="I54" i="5"/>
  <c r="I49" i="5"/>
  <c r="I24" i="5"/>
  <c r="I12" i="5"/>
  <c r="I55" i="5"/>
  <c r="I13" i="5"/>
  <c r="I10" i="5"/>
  <c r="I67" i="5"/>
  <c r="I62" i="5"/>
  <c r="I56" i="5"/>
  <c r="I32" i="5"/>
  <c r="I14" i="5"/>
  <c r="I63" i="5"/>
  <c r="I50" i="5"/>
  <c r="J4" i="5"/>
  <c r="I60" i="5"/>
  <c r="I25" i="5"/>
  <c r="I18" i="5"/>
  <c r="I64" i="5"/>
  <c r="I57" i="5"/>
  <c r="I20" i="5"/>
  <c r="I15" i="5"/>
  <c r="I21" i="5"/>
  <c r="I68" i="5"/>
  <c r="I33" i="5"/>
  <c r="I66" i="5"/>
  <c r="I48" i="5"/>
  <c r="I65" i="5"/>
  <c r="I92" i="8" s="1"/>
  <c r="I51" i="5"/>
  <c r="I28" i="5"/>
  <c r="I22" i="5"/>
  <c r="I58" i="5"/>
  <c r="I46" i="5"/>
  <c r="I29" i="5"/>
  <c r="I16" i="5"/>
  <c r="I47" i="5"/>
  <c r="I26" i="5"/>
  <c r="I30" i="5"/>
  <c r="I23" i="5"/>
  <c r="I34" i="5"/>
  <c r="H11" i="5"/>
  <c r="H61" i="5"/>
  <c r="H45" i="5"/>
  <c r="H19" i="5"/>
  <c r="H27" i="5"/>
  <c r="H53" i="5"/>
  <c r="G100" i="8"/>
  <c r="J5" i="3"/>
  <c r="J20" i="3" s="1"/>
  <c r="I91" i="8"/>
  <c r="J37" i="8"/>
  <c r="K29" i="8"/>
  <c r="I83" i="8"/>
  <c r="J82" i="8"/>
  <c r="K19" i="2"/>
  <c r="K21" i="8" s="1"/>
  <c r="J41" i="2"/>
  <c r="J75" i="8" s="1"/>
  <c r="I42" i="2"/>
  <c r="J43" i="2"/>
  <c r="J77" i="8" s="1"/>
  <c r="J20" i="2"/>
  <c r="E105" i="8" l="1"/>
  <c r="E107" i="8" s="1"/>
  <c r="D68" i="8"/>
  <c r="J28" i="8"/>
  <c r="C68" i="8"/>
  <c r="K106" i="8"/>
  <c r="K52" i="8"/>
  <c r="J36" i="8"/>
  <c r="I30" i="8"/>
  <c r="I31" i="8" s="1"/>
  <c r="F99" i="8"/>
  <c r="F105" i="8" s="1"/>
  <c r="F107" i="8" s="1"/>
  <c r="H69" i="5"/>
  <c r="H100" i="8" s="1"/>
  <c r="F48" i="8"/>
  <c r="F45" i="8"/>
  <c r="F96" i="8"/>
  <c r="H35" i="5"/>
  <c r="H38" i="8" s="1"/>
  <c r="E51" i="8"/>
  <c r="H24" i="8"/>
  <c r="H25" i="8" s="1"/>
  <c r="H33" i="8" s="1"/>
  <c r="H23" i="2"/>
  <c r="I22" i="2"/>
  <c r="H44" i="2"/>
  <c r="G78" i="8"/>
  <c r="G79" i="8" s="1"/>
  <c r="G87" i="8" s="1"/>
  <c r="G95" i="8" s="1"/>
  <c r="G45" i="2"/>
  <c r="G46" i="2" s="1"/>
  <c r="I76" i="8"/>
  <c r="J22" i="8"/>
  <c r="I90" i="8"/>
  <c r="I93" i="8" s="1"/>
  <c r="H84" i="8"/>
  <c r="H85" i="8" s="1"/>
  <c r="I53" i="5"/>
  <c r="G46" i="8"/>
  <c r="G61" i="8" s="1"/>
  <c r="G39" i="8"/>
  <c r="G41" i="8" s="1"/>
  <c r="G70" i="5"/>
  <c r="L10" i="8"/>
  <c r="L67" i="8" s="1"/>
  <c r="I61" i="5"/>
  <c r="J54" i="5"/>
  <c r="J49" i="5"/>
  <c r="J24" i="5"/>
  <c r="J12" i="5"/>
  <c r="J55" i="5"/>
  <c r="J13" i="5"/>
  <c r="J10" i="5"/>
  <c r="J67" i="5"/>
  <c r="J62" i="5"/>
  <c r="J56" i="5"/>
  <c r="J32" i="5"/>
  <c r="J14" i="5"/>
  <c r="J63" i="5"/>
  <c r="J50" i="5"/>
  <c r="K4" i="5"/>
  <c r="J60" i="5"/>
  <c r="J25" i="5"/>
  <c r="J18" i="5"/>
  <c r="J34" i="5"/>
  <c r="J59" i="5"/>
  <c r="J64" i="5"/>
  <c r="J57" i="5"/>
  <c r="J20" i="5"/>
  <c r="J15" i="5"/>
  <c r="J21" i="5"/>
  <c r="J68" i="5"/>
  <c r="J33" i="5"/>
  <c r="J65" i="5"/>
  <c r="J92" i="8" s="1"/>
  <c r="J51" i="5"/>
  <c r="J28" i="5"/>
  <c r="J22" i="5"/>
  <c r="J58" i="5"/>
  <c r="J46" i="5"/>
  <c r="J29" i="5"/>
  <c r="J16" i="5"/>
  <c r="J47" i="5"/>
  <c r="J26" i="5"/>
  <c r="J30" i="5"/>
  <c r="J23" i="5"/>
  <c r="J66" i="5"/>
  <c r="J48" i="5"/>
  <c r="J17" i="5"/>
  <c r="J52" i="5"/>
  <c r="J31" i="5"/>
  <c r="K44" i="5"/>
  <c r="L38" i="5"/>
  <c r="I11" i="5"/>
  <c r="I45" i="5"/>
  <c r="I19" i="5"/>
  <c r="I27" i="5"/>
  <c r="K82" i="8"/>
  <c r="L29" i="8"/>
  <c r="J91" i="8"/>
  <c r="K5" i="3"/>
  <c r="K20" i="3" s="1"/>
  <c r="K37" i="8"/>
  <c r="J30" i="8"/>
  <c r="J84" i="8"/>
  <c r="K20" i="2"/>
  <c r="K22" i="8" s="1"/>
  <c r="K43" i="2"/>
  <c r="K77" i="8" s="1"/>
  <c r="K41" i="2"/>
  <c r="K75" i="8" s="1"/>
  <c r="K21" i="2"/>
  <c r="K23" i="8" s="1"/>
  <c r="J42" i="2"/>
  <c r="L19" i="2"/>
  <c r="L21" i="8" s="1"/>
  <c r="J31" i="8" l="1"/>
  <c r="K28" i="8"/>
  <c r="F51" i="8"/>
  <c r="F53" i="8" s="1"/>
  <c r="F59" i="8"/>
  <c r="F63" i="8" s="1"/>
  <c r="E66" i="8"/>
  <c r="L106" i="8"/>
  <c r="L52" i="8"/>
  <c r="E53" i="8"/>
  <c r="K36" i="8"/>
  <c r="I69" i="5"/>
  <c r="I35" i="5"/>
  <c r="I38" i="8" s="1"/>
  <c r="G102" i="8"/>
  <c r="G96" i="8"/>
  <c r="G99" i="8"/>
  <c r="J76" i="8"/>
  <c r="H78" i="8"/>
  <c r="H79" i="8" s="1"/>
  <c r="H87" i="8" s="1"/>
  <c r="H95" i="8" s="1"/>
  <c r="H45" i="2"/>
  <c r="H46" i="2" s="1"/>
  <c r="I24" i="8"/>
  <c r="I25" i="8" s="1"/>
  <c r="I33" i="8" s="1"/>
  <c r="I23" i="2"/>
  <c r="J22" i="2"/>
  <c r="I44" i="2"/>
  <c r="J83" i="8"/>
  <c r="J85" i="8" s="1"/>
  <c r="I84" i="8"/>
  <c r="I85" i="8" s="1"/>
  <c r="J90" i="8"/>
  <c r="J93" i="8" s="1"/>
  <c r="J45" i="5"/>
  <c r="J61" i="5"/>
  <c r="J19" i="5"/>
  <c r="H46" i="8"/>
  <c r="H61" i="8" s="1"/>
  <c r="H39" i="8"/>
  <c r="H41" i="8" s="1"/>
  <c r="G48" i="8"/>
  <c r="G42" i="8"/>
  <c r="G45" i="8"/>
  <c r="G59" i="8" s="1"/>
  <c r="G63" i="8" s="1"/>
  <c r="M10" i="8"/>
  <c r="M67" i="8" s="1"/>
  <c r="L44" i="5"/>
  <c r="M38" i="5"/>
  <c r="K55" i="5"/>
  <c r="K13" i="5"/>
  <c r="K10" i="5"/>
  <c r="K17" i="5"/>
  <c r="K67" i="5"/>
  <c r="K62" i="5"/>
  <c r="K56" i="5"/>
  <c r="K32" i="5"/>
  <c r="K14" i="5"/>
  <c r="K63" i="5"/>
  <c r="K50" i="5"/>
  <c r="L4" i="5"/>
  <c r="K60" i="5"/>
  <c r="K25" i="5"/>
  <c r="K18" i="5"/>
  <c r="K64" i="5"/>
  <c r="K57" i="5"/>
  <c r="K20" i="5"/>
  <c r="K15" i="5"/>
  <c r="K31" i="5"/>
  <c r="K21" i="5"/>
  <c r="K68" i="5"/>
  <c r="K33" i="5"/>
  <c r="K52" i="5"/>
  <c r="K65" i="5"/>
  <c r="K92" i="8" s="1"/>
  <c r="K51" i="5"/>
  <c r="K28" i="5"/>
  <c r="K22" i="5"/>
  <c r="K58" i="5"/>
  <c r="K46" i="5"/>
  <c r="K29" i="5"/>
  <c r="K16" i="5"/>
  <c r="K54" i="5"/>
  <c r="K49" i="5"/>
  <c r="K47" i="5"/>
  <c r="K26" i="5"/>
  <c r="K30" i="5"/>
  <c r="K23" i="5"/>
  <c r="K66" i="5"/>
  <c r="K48" i="5"/>
  <c r="K59" i="5"/>
  <c r="K34" i="5"/>
  <c r="K24" i="5"/>
  <c r="K12" i="5"/>
  <c r="J11" i="5"/>
  <c r="J27" i="5"/>
  <c r="H70" i="5"/>
  <c r="J53" i="5"/>
  <c r="K30" i="8"/>
  <c r="K31" i="8" s="1"/>
  <c r="L36" i="8"/>
  <c r="M29" i="8"/>
  <c r="K90" i="8"/>
  <c r="L37" i="8"/>
  <c r="L82" i="8"/>
  <c r="K83" i="8"/>
  <c r="L5" i="3"/>
  <c r="L20" i="3" s="1"/>
  <c r="K91" i="8"/>
  <c r="L21" i="2"/>
  <c r="L23" i="8" s="1"/>
  <c r="L43" i="2"/>
  <c r="L77" i="8" s="1"/>
  <c r="M21" i="2"/>
  <c r="M23" i="8" s="1"/>
  <c r="K42" i="2"/>
  <c r="L41" i="2"/>
  <c r="L75" i="8" s="1"/>
  <c r="M19" i="2"/>
  <c r="M21" i="8" s="1"/>
  <c r="L20" i="2"/>
  <c r="L28" i="8" l="1"/>
  <c r="F66" i="8"/>
  <c r="F68" i="8" s="1"/>
  <c r="E68" i="8"/>
  <c r="M106" i="8"/>
  <c r="M52" i="8"/>
  <c r="G51" i="8"/>
  <c r="J35" i="5"/>
  <c r="J69" i="5"/>
  <c r="J100" i="8" s="1"/>
  <c r="K53" i="5"/>
  <c r="G105" i="8"/>
  <c r="H102" i="8"/>
  <c r="H99" i="8"/>
  <c r="H96" i="8"/>
  <c r="J44" i="2"/>
  <c r="J24" i="8"/>
  <c r="J25" i="8" s="1"/>
  <c r="J33" i="8" s="1"/>
  <c r="J23" i="2"/>
  <c r="K22" i="2"/>
  <c r="L22" i="8"/>
  <c r="I78" i="8"/>
  <c r="I79" i="8" s="1"/>
  <c r="I87" i="8" s="1"/>
  <c r="I95" i="8" s="1"/>
  <c r="I99" i="8" s="1"/>
  <c r="I45" i="2"/>
  <c r="I46" i="2" s="1"/>
  <c r="K76" i="8"/>
  <c r="K93" i="8"/>
  <c r="I70" i="5"/>
  <c r="I100" i="8"/>
  <c r="I46" i="8"/>
  <c r="I61" i="8" s="1"/>
  <c r="I39" i="8"/>
  <c r="I41" i="8" s="1"/>
  <c r="H45" i="8"/>
  <c r="H59" i="8" s="1"/>
  <c r="H63" i="8" s="1"/>
  <c r="H42" i="8"/>
  <c r="H48" i="8"/>
  <c r="N10" i="8"/>
  <c r="N67" i="8" s="1"/>
  <c r="K19" i="5"/>
  <c r="K45" i="5"/>
  <c r="L67" i="5"/>
  <c r="L62" i="5"/>
  <c r="L56" i="5"/>
  <c r="L32" i="5"/>
  <c r="L14" i="5"/>
  <c r="L63" i="5"/>
  <c r="L50" i="5"/>
  <c r="M4" i="5"/>
  <c r="L60" i="5"/>
  <c r="L25" i="5"/>
  <c r="L18" i="5"/>
  <c r="L64" i="5"/>
  <c r="L57" i="5"/>
  <c r="L20" i="5"/>
  <c r="L15" i="5"/>
  <c r="L21" i="5"/>
  <c r="L54" i="5"/>
  <c r="L55" i="5"/>
  <c r="L68" i="5"/>
  <c r="L33" i="5"/>
  <c r="L65" i="5"/>
  <c r="L92" i="8" s="1"/>
  <c r="L51" i="5"/>
  <c r="L28" i="5"/>
  <c r="L22" i="5"/>
  <c r="L58" i="5"/>
  <c r="L46" i="5"/>
  <c r="L29" i="5"/>
  <c r="L16" i="5"/>
  <c r="L47" i="5"/>
  <c r="L26" i="5"/>
  <c r="L24" i="5"/>
  <c r="L12" i="5"/>
  <c r="L30" i="5"/>
  <c r="L23" i="5"/>
  <c r="L66" i="5"/>
  <c r="L48" i="5"/>
  <c r="L49" i="5"/>
  <c r="L34" i="5"/>
  <c r="L59" i="5"/>
  <c r="L52" i="5"/>
  <c r="L31" i="5"/>
  <c r="L17" i="5"/>
  <c r="L13" i="5"/>
  <c r="L10" i="5"/>
  <c r="K11" i="5"/>
  <c r="K27" i="5"/>
  <c r="M44" i="5"/>
  <c r="N38" i="5"/>
  <c r="K61" i="5"/>
  <c r="M37" i="8"/>
  <c r="L90" i="8"/>
  <c r="M5" i="3"/>
  <c r="M20" i="3" s="1"/>
  <c r="M82" i="8"/>
  <c r="L91" i="8"/>
  <c r="N29" i="8"/>
  <c r="L30" i="8"/>
  <c r="L31" i="8" s="1"/>
  <c r="L83" i="8"/>
  <c r="M41" i="2"/>
  <c r="M75" i="8" s="1"/>
  <c r="M20" i="2"/>
  <c r="M22" i="8" s="1"/>
  <c r="N19" i="2"/>
  <c r="N21" i="8" s="1"/>
  <c r="L42" i="2"/>
  <c r="L76" i="8" s="1"/>
  <c r="N21" i="2"/>
  <c r="N23" i="8" s="1"/>
  <c r="M43" i="2"/>
  <c r="M77" i="8" s="1"/>
  <c r="M28" i="8" l="1"/>
  <c r="G66" i="8"/>
  <c r="N52" i="8"/>
  <c r="N106" i="8"/>
  <c r="G107" i="8"/>
  <c r="G53" i="8"/>
  <c r="M36" i="8"/>
  <c r="K69" i="5"/>
  <c r="K100" i="8" s="1"/>
  <c r="K35" i="5"/>
  <c r="L19" i="5"/>
  <c r="I102" i="8"/>
  <c r="I105" i="8" s="1"/>
  <c r="I107" i="8" s="1"/>
  <c r="I96" i="8"/>
  <c r="K24" i="8"/>
  <c r="K25" i="8" s="1"/>
  <c r="K33" i="8" s="1"/>
  <c r="K23" i="2"/>
  <c r="L22" i="2"/>
  <c r="J78" i="8"/>
  <c r="J79" i="8" s="1"/>
  <c r="J87" i="8" s="1"/>
  <c r="J95" i="8" s="1"/>
  <c r="J45" i="2"/>
  <c r="J46" i="2" s="1"/>
  <c r="K44" i="2"/>
  <c r="H105" i="8"/>
  <c r="H107" i="8" s="1"/>
  <c r="K84" i="8"/>
  <c r="K85" i="8" s="1"/>
  <c r="L93" i="8"/>
  <c r="L61" i="5"/>
  <c r="J70" i="5"/>
  <c r="J38" i="8"/>
  <c r="I45" i="8"/>
  <c r="I59" i="8" s="1"/>
  <c r="I63" i="8" s="1"/>
  <c r="I42" i="8"/>
  <c r="I48" i="8"/>
  <c r="H51" i="8"/>
  <c r="H66" i="8" s="1"/>
  <c r="H68" i="8" s="1"/>
  <c r="L45" i="5"/>
  <c r="O10" i="8"/>
  <c r="O67" i="8" s="1"/>
  <c r="M62" i="5"/>
  <c r="M56" i="5"/>
  <c r="M32" i="5"/>
  <c r="M14" i="5"/>
  <c r="M55" i="5"/>
  <c r="M67" i="5"/>
  <c r="M63" i="5"/>
  <c r="M50" i="5"/>
  <c r="N4" i="5"/>
  <c r="M60" i="5"/>
  <c r="M25" i="5"/>
  <c r="M18" i="5"/>
  <c r="M13" i="5"/>
  <c r="M64" i="5"/>
  <c r="M57" i="5"/>
  <c r="M20" i="5"/>
  <c r="M15" i="5"/>
  <c r="M21" i="5"/>
  <c r="M68" i="5"/>
  <c r="M33" i="5"/>
  <c r="M10" i="5"/>
  <c r="M65" i="5"/>
  <c r="M92" i="8" s="1"/>
  <c r="M51" i="5"/>
  <c r="M28" i="5"/>
  <c r="M22" i="5"/>
  <c r="M58" i="5"/>
  <c r="M46" i="5"/>
  <c r="M29" i="5"/>
  <c r="M16" i="5"/>
  <c r="M47" i="5"/>
  <c r="M26" i="5"/>
  <c r="M30" i="5"/>
  <c r="M23" i="5"/>
  <c r="M66" i="5"/>
  <c r="M48" i="5"/>
  <c r="M34" i="5"/>
  <c r="M59" i="5"/>
  <c r="M52" i="5"/>
  <c r="M31" i="5"/>
  <c r="M17" i="5"/>
  <c r="M54" i="5"/>
  <c r="M49" i="5"/>
  <c r="M24" i="5"/>
  <c r="M12" i="5"/>
  <c r="L53" i="5"/>
  <c r="K38" i="8"/>
  <c r="N44" i="5"/>
  <c r="O38" i="5"/>
  <c r="L27" i="5"/>
  <c r="L11" i="5"/>
  <c r="N5" i="3"/>
  <c r="N20" i="3" s="1"/>
  <c r="N36" i="8"/>
  <c r="O29" i="8"/>
  <c r="M91" i="8"/>
  <c r="M90" i="8"/>
  <c r="M83" i="8"/>
  <c r="N82" i="8"/>
  <c r="N37" i="8"/>
  <c r="N20" i="2"/>
  <c r="N22" i="8" s="1"/>
  <c r="O19" i="2"/>
  <c r="O21" i="8" s="1"/>
  <c r="N41" i="2"/>
  <c r="N75" i="8" s="1"/>
  <c r="M42" i="2"/>
  <c r="N43" i="2"/>
  <c r="N77" i="8" s="1"/>
  <c r="O21" i="2"/>
  <c r="O23" i="8" s="1"/>
  <c r="N28" i="8" l="1"/>
  <c r="G68" i="8"/>
  <c r="O52" i="8"/>
  <c r="O106" i="8"/>
  <c r="M30" i="8"/>
  <c r="M31" i="8" s="1"/>
  <c r="M84" i="8"/>
  <c r="M85" i="8" s="1"/>
  <c r="L69" i="5"/>
  <c r="L100" i="8" s="1"/>
  <c r="L35" i="5"/>
  <c r="K78" i="8"/>
  <c r="K79" i="8" s="1"/>
  <c r="K87" i="8" s="1"/>
  <c r="K95" i="8" s="1"/>
  <c r="K96" i="8" s="1"/>
  <c r="K45" i="2"/>
  <c r="K46" i="2" s="1"/>
  <c r="J99" i="8"/>
  <c r="J102" i="8"/>
  <c r="J96" i="8"/>
  <c r="L44" i="2"/>
  <c r="L24" i="8"/>
  <c r="L25" i="8" s="1"/>
  <c r="L33" i="8" s="1"/>
  <c r="L23" i="2"/>
  <c r="M22" i="2"/>
  <c r="M76" i="8"/>
  <c r="L84" i="8"/>
  <c r="L85" i="8" s="1"/>
  <c r="M93" i="8"/>
  <c r="M27" i="5"/>
  <c r="M11" i="5"/>
  <c r="I51" i="8"/>
  <c r="K46" i="8"/>
  <c r="K61" i="8" s="1"/>
  <c r="K39" i="8"/>
  <c r="K41" i="8" s="1"/>
  <c r="J46" i="8"/>
  <c r="J61" i="8" s="1"/>
  <c r="J39" i="8"/>
  <c r="J41" i="8" s="1"/>
  <c r="H53" i="8"/>
  <c r="P10" i="8"/>
  <c r="P67" i="8" s="1"/>
  <c r="N63" i="5"/>
  <c r="N50" i="5"/>
  <c r="O4" i="5"/>
  <c r="N67" i="5"/>
  <c r="N56" i="5"/>
  <c r="N60" i="5"/>
  <c r="N25" i="5"/>
  <c r="N18" i="5"/>
  <c r="N64" i="5"/>
  <c r="N57" i="5"/>
  <c r="N20" i="5"/>
  <c r="N15" i="5"/>
  <c r="N21" i="5"/>
  <c r="N68" i="5"/>
  <c r="N33" i="5"/>
  <c r="N65" i="5"/>
  <c r="N92" i="8" s="1"/>
  <c r="N51" i="5"/>
  <c r="N28" i="5"/>
  <c r="N22" i="5"/>
  <c r="N62" i="5"/>
  <c r="N58" i="5"/>
  <c r="N46" i="5"/>
  <c r="N29" i="5"/>
  <c r="N16" i="5"/>
  <c r="N47" i="5"/>
  <c r="N26" i="5"/>
  <c r="N30" i="5"/>
  <c r="N23" i="5"/>
  <c r="N66" i="5"/>
  <c r="N48" i="5"/>
  <c r="N34" i="5"/>
  <c r="N59" i="5"/>
  <c r="N52" i="5"/>
  <c r="N31" i="5"/>
  <c r="N17" i="5"/>
  <c r="N54" i="5"/>
  <c r="N49" i="5"/>
  <c r="N24" i="5"/>
  <c r="N12" i="5"/>
  <c r="N55" i="5"/>
  <c r="N13" i="5"/>
  <c r="N10" i="5"/>
  <c r="N14" i="5"/>
  <c r="N32" i="5"/>
  <c r="M19" i="5"/>
  <c r="M45" i="5"/>
  <c r="M53" i="5"/>
  <c r="M61" i="5"/>
  <c r="O44" i="5"/>
  <c r="P38" i="5"/>
  <c r="K70" i="5"/>
  <c r="O82" i="8"/>
  <c r="P29" i="8"/>
  <c r="Q29" i="8"/>
  <c r="O5" i="3"/>
  <c r="O20" i="3" s="1"/>
  <c r="N90" i="8"/>
  <c r="N91" i="8"/>
  <c r="O37" i="8"/>
  <c r="O20" i="2"/>
  <c r="O22" i="8" s="1"/>
  <c r="O41" i="2"/>
  <c r="O75" i="8" s="1"/>
  <c r="P21" i="2"/>
  <c r="P23" i="8" s="1"/>
  <c r="O43" i="2"/>
  <c r="O77" i="8" s="1"/>
  <c r="N42" i="2"/>
  <c r="P19" i="2"/>
  <c r="P21" i="8" s="1"/>
  <c r="O28" i="8" l="1"/>
  <c r="I53" i="8"/>
  <c r="I66" i="8"/>
  <c r="P52" i="8"/>
  <c r="P106" i="8"/>
  <c r="O36" i="8"/>
  <c r="N30" i="8"/>
  <c r="N31" i="8" s="1"/>
  <c r="N84" i="8"/>
  <c r="M69" i="5"/>
  <c r="M35" i="5"/>
  <c r="M38" i="8" s="1"/>
  <c r="L78" i="8"/>
  <c r="L79" i="8" s="1"/>
  <c r="L87" i="8" s="1"/>
  <c r="L95" i="8" s="1"/>
  <c r="L96" i="8" s="1"/>
  <c r="L45" i="2"/>
  <c r="L46" i="2" s="1"/>
  <c r="J105" i="8"/>
  <c r="J107" i="8" s="1"/>
  <c r="K99" i="8"/>
  <c r="K102" i="8"/>
  <c r="M24" i="8"/>
  <c r="M25" i="8" s="1"/>
  <c r="M33" i="8" s="1"/>
  <c r="M23" i="2"/>
  <c r="N76" i="8"/>
  <c r="N22" i="2"/>
  <c r="M44" i="2"/>
  <c r="N93" i="8"/>
  <c r="N83" i="8"/>
  <c r="N61" i="5"/>
  <c r="N19" i="5"/>
  <c r="L70" i="5"/>
  <c r="L38" i="8"/>
  <c r="K48" i="8"/>
  <c r="K45" i="8"/>
  <c r="K59" i="8" s="1"/>
  <c r="K63" i="8" s="1"/>
  <c r="K42" i="8"/>
  <c r="J48" i="8"/>
  <c r="J42" i="8"/>
  <c r="J45" i="8"/>
  <c r="J59" i="8" s="1"/>
  <c r="J63" i="8" s="1"/>
  <c r="Q10" i="8"/>
  <c r="Q67" i="8" s="1"/>
  <c r="O60" i="5"/>
  <c r="O25" i="5"/>
  <c r="O18" i="5"/>
  <c r="O32" i="5"/>
  <c r="O14" i="5"/>
  <c r="O63" i="5"/>
  <c r="O50" i="5"/>
  <c r="O64" i="5"/>
  <c r="O57" i="5"/>
  <c r="O20" i="5"/>
  <c r="O15" i="5"/>
  <c r="O21" i="5"/>
  <c r="O62" i="5"/>
  <c r="O68" i="5"/>
  <c r="O33" i="5"/>
  <c r="O65" i="5"/>
  <c r="O92" i="8" s="1"/>
  <c r="O51" i="5"/>
  <c r="O28" i="5"/>
  <c r="O22" i="5"/>
  <c r="O58" i="5"/>
  <c r="O46" i="5"/>
  <c r="O29" i="5"/>
  <c r="O16" i="5"/>
  <c r="O47" i="5"/>
  <c r="O26" i="5"/>
  <c r="O30" i="5"/>
  <c r="O23" i="5"/>
  <c r="O66" i="5"/>
  <c r="O48" i="5"/>
  <c r="O56" i="5"/>
  <c r="O34" i="5"/>
  <c r="O59" i="5"/>
  <c r="O52" i="5"/>
  <c r="O31" i="5"/>
  <c r="O17" i="5"/>
  <c r="O54" i="5"/>
  <c r="O49" i="5"/>
  <c r="O24" i="5"/>
  <c r="O12" i="5"/>
  <c r="O55" i="5"/>
  <c r="O13" i="5"/>
  <c r="O10" i="5"/>
  <c r="O67" i="5"/>
  <c r="P4" i="5"/>
  <c r="N27" i="5"/>
  <c r="P44" i="5"/>
  <c r="Q38" i="5"/>
  <c r="Q44" i="5" s="1"/>
  <c r="N11" i="5"/>
  <c r="N53" i="5"/>
  <c r="N45" i="5"/>
  <c r="P36" i="8"/>
  <c r="Q36" i="8"/>
  <c r="P37" i="8"/>
  <c r="Q37" i="8"/>
  <c r="O91" i="8"/>
  <c r="Q82" i="8"/>
  <c r="P82" i="8"/>
  <c r="O90" i="8"/>
  <c r="P5" i="3"/>
  <c r="P20" i="3" s="1"/>
  <c r="Q5" i="3"/>
  <c r="Q20" i="3" s="1"/>
  <c r="P41" i="2"/>
  <c r="P75" i="8" s="1"/>
  <c r="O42" i="2"/>
  <c r="O76" i="8" s="1"/>
  <c r="P20" i="2"/>
  <c r="Q21" i="2"/>
  <c r="Q23" i="8" s="1"/>
  <c r="Q43" i="2"/>
  <c r="Q77" i="8" s="1"/>
  <c r="P43" i="2"/>
  <c r="P77" i="8" s="1"/>
  <c r="Q19" i="2"/>
  <c r="Q21" i="8" s="1"/>
  <c r="Q28" i="8" l="1"/>
  <c r="P28" i="8"/>
  <c r="N85" i="8"/>
  <c r="I68" i="8"/>
  <c r="Q106" i="8"/>
  <c r="Q52" i="8"/>
  <c r="N69" i="5"/>
  <c r="M39" i="8"/>
  <c r="M41" i="8" s="1"/>
  <c r="M48" i="8" s="1"/>
  <c r="M46" i="8"/>
  <c r="M61" i="8" s="1"/>
  <c r="O30" i="8"/>
  <c r="O31" i="8" s="1"/>
  <c r="O84" i="8"/>
  <c r="L99" i="8"/>
  <c r="N35" i="5"/>
  <c r="N38" i="8" s="1"/>
  <c r="N46" i="8" s="1"/>
  <c r="N61" i="8" s="1"/>
  <c r="J51" i="8"/>
  <c r="K51" i="8"/>
  <c r="L102" i="8"/>
  <c r="N44" i="2"/>
  <c r="K105" i="8"/>
  <c r="K107" i="8" s="1"/>
  <c r="O22" i="2"/>
  <c r="N24" i="8"/>
  <c r="N25" i="8" s="1"/>
  <c r="N33" i="8" s="1"/>
  <c r="N23" i="2"/>
  <c r="M78" i="8"/>
  <c r="M79" i="8" s="1"/>
  <c r="M87" i="8" s="1"/>
  <c r="M95" i="8" s="1"/>
  <c r="M45" i="2"/>
  <c r="M46" i="2" s="1"/>
  <c r="P22" i="8"/>
  <c r="O93" i="8"/>
  <c r="O83" i="8"/>
  <c r="M70" i="5"/>
  <c r="M100" i="8"/>
  <c r="O53" i="5"/>
  <c r="L46" i="8"/>
  <c r="L61" i="8" s="1"/>
  <c r="L39" i="8"/>
  <c r="L41" i="8" s="1"/>
  <c r="O19" i="5"/>
  <c r="P64" i="5"/>
  <c r="P57" i="5"/>
  <c r="P20" i="5"/>
  <c r="P15" i="5"/>
  <c r="P21" i="5"/>
  <c r="P68" i="5"/>
  <c r="P33" i="5"/>
  <c r="P65" i="5"/>
  <c r="P92" i="8" s="1"/>
  <c r="P51" i="5"/>
  <c r="P28" i="5"/>
  <c r="P22" i="5"/>
  <c r="P58" i="5"/>
  <c r="P46" i="5"/>
  <c r="P29" i="5"/>
  <c r="P16" i="5"/>
  <c r="P47" i="5"/>
  <c r="P26" i="5"/>
  <c r="Q4" i="5"/>
  <c r="P30" i="5"/>
  <c r="P23" i="5"/>
  <c r="P66" i="5"/>
  <c r="P48" i="5"/>
  <c r="P63" i="5"/>
  <c r="P34" i="5"/>
  <c r="P59" i="5"/>
  <c r="P52" i="5"/>
  <c r="P31" i="5"/>
  <c r="P17" i="5"/>
  <c r="P10" i="5"/>
  <c r="P60" i="5"/>
  <c r="P54" i="5"/>
  <c r="P49" i="5"/>
  <c r="P24" i="5"/>
  <c r="P12" i="5"/>
  <c r="P55" i="5"/>
  <c r="P13" i="5"/>
  <c r="P67" i="5"/>
  <c r="P62" i="5"/>
  <c r="P56" i="5"/>
  <c r="P32" i="5"/>
  <c r="P14" i="5"/>
  <c r="P50" i="5"/>
  <c r="P18" i="5"/>
  <c r="P25" i="5"/>
  <c r="O45" i="5"/>
  <c r="O27" i="5"/>
  <c r="O11" i="5"/>
  <c r="O61" i="5"/>
  <c r="P30" i="8"/>
  <c r="Q91" i="8"/>
  <c r="P91" i="8"/>
  <c r="Q83" i="8"/>
  <c r="P83" i="8"/>
  <c r="P42" i="2"/>
  <c r="P76" i="8" s="1"/>
  <c r="Q41" i="2"/>
  <c r="Q75" i="8" s="1"/>
  <c r="Q20" i="2"/>
  <c r="P31" i="8" l="1"/>
  <c r="O85" i="8"/>
  <c r="L105" i="8"/>
  <c r="L107" i="8" s="1"/>
  <c r="K53" i="8"/>
  <c r="K66" i="8"/>
  <c r="K68" i="8" s="1"/>
  <c r="J53" i="8"/>
  <c r="J66" i="8"/>
  <c r="N39" i="8"/>
  <c r="N41" i="8" s="1"/>
  <c r="N48" i="8" s="1"/>
  <c r="O69" i="5"/>
  <c r="O35" i="5"/>
  <c r="O38" i="8" s="1"/>
  <c r="M45" i="8"/>
  <c r="M42" i="8"/>
  <c r="P22" i="2"/>
  <c r="O23" i="2"/>
  <c r="O24" i="8"/>
  <c r="O25" i="8" s="1"/>
  <c r="O33" i="8" s="1"/>
  <c r="M102" i="8"/>
  <c r="M96" i="8"/>
  <c r="M99" i="8"/>
  <c r="Q22" i="8"/>
  <c r="N78" i="8"/>
  <c r="N79" i="8" s="1"/>
  <c r="N87" i="8" s="1"/>
  <c r="N95" i="8" s="1"/>
  <c r="N96" i="8" s="1"/>
  <c r="N45" i="2"/>
  <c r="N46" i="2" s="1"/>
  <c r="O44" i="2"/>
  <c r="Q42" i="2"/>
  <c r="Q76" i="8" s="1"/>
  <c r="Q90" i="8"/>
  <c r="P90" i="8"/>
  <c r="P93" i="8" s="1"/>
  <c r="N70" i="5"/>
  <c r="N100" i="8"/>
  <c r="O100" i="8"/>
  <c r="P27" i="5"/>
  <c r="L48" i="8"/>
  <c r="L42" i="8"/>
  <c r="L45" i="8"/>
  <c r="L59" i="8" s="1"/>
  <c r="L63" i="8" s="1"/>
  <c r="P11" i="5"/>
  <c r="P53" i="5"/>
  <c r="Q21" i="5"/>
  <c r="R21" i="5" s="1"/>
  <c r="Q68" i="5"/>
  <c r="R68" i="5" s="1"/>
  <c r="Q33" i="5"/>
  <c r="R33" i="5" s="1"/>
  <c r="Q65" i="5"/>
  <c r="Q51" i="5"/>
  <c r="R51" i="5" s="1"/>
  <c r="Q28" i="5"/>
  <c r="Q22" i="5"/>
  <c r="R22" i="5" s="1"/>
  <c r="Q58" i="5"/>
  <c r="R58" i="5" s="1"/>
  <c r="Q46" i="5"/>
  <c r="Q29" i="5"/>
  <c r="R29" i="5" s="1"/>
  <c r="Q16" i="5"/>
  <c r="R16" i="5" s="1"/>
  <c r="Q47" i="5"/>
  <c r="R47" i="5" s="1"/>
  <c r="Q26" i="5"/>
  <c r="R26" i="5" s="1"/>
  <c r="Q60" i="5"/>
  <c r="R60" i="5" s="1"/>
  <c r="Q30" i="5"/>
  <c r="R30" i="5" s="1"/>
  <c r="Q23" i="5"/>
  <c r="R23" i="5" s="1"/>
  <c r="Q25" i="5"/>
  <c r="R25" i="5" s="1"/>
  <c r="Q64" i="5"/>
  <c r="R64" i="5" s="1"/>
  <c r="Q57" i="5"/>
  <c r="R57" i="5" s="1"/>
  <c r="Q66" i="5"/>
  <c r="R66" i="5" s="1"/>
  <c r="Q48" i="5"/>
  <c r="R48" i="5" s="1"/>
  <c r="Q34" i="5"/>
  <c r="R34" i="5" s="1"/>
  <c r="Q59" i="5"/>
  <c r="R59" i="5" s="1"/>
  <c r="Q52" i="5"/>
  <c r="R52" i="5" s="1"/>
  <c r="Q31" i="5"/>
  <c r="R31" i="5" s="1"/>
  <c r="Q17" i="5"/>
  <c r="R17" i="5" s="1"/>
  <c r="Q54" i="5"/>
  <c r="Q49" i="5"/>
  <c r="R49" i="5" s="1"/>
  <c r="Q24" i="5"/>
  <c r="R24" i="5" s="1"/>
  <c r="Q12" i="5"/>
  <c r="Q18" i="5"/>
  <c r="R18" i="5" s="1"/>
  <c r="Q55" i="5"/>
  <c r="R55" i="5" s="1"/>
  <c r="Q13" i="5"/>
  <c r="R13" i="5" s="1"/>
  <c r="Q10" i="5"/>
  <c r="Q67" i="5"/>
  <c r="R67" i="5" s="1"/>
  <c r="Q62" i="5"/>
  <c r="Q56" i="5"/>
  <c r="R56" i="5" s="1"/>
  <c r="Q32" i="5"/>
  <c r="R32" i="5" s="1"/>
  <c r="Q14" i="5"/>
  <c r="R14" i="5" s="1"/>
  <c r="Q63" i="5"/>
  <c r="R63" i="5" s="1"/>
  <c r="Q50" i="5"/>
  <c r="R50" i="5" s="1"/>
  <c r="Q15" i="5"/>
  <c r="R15" i="5" s="1"/>
  <c r="Q20" i="5"/>
  <c r="P61" i="5"/>
  <c r="P19" i="5"/>
  <c r="P45" i="5"/>
  <c r="P35" i="5" l="1"/>
  <c r="M105" i="8"/>
  <c r="M107" i="8" s="1"/>
  <c r="M51" i="8"/>
  <c r="M53" i="8" s="1"/>
  <c r="M59" i="8"/>
  <c r="M63" i="8" s="1"/>
  <c r="J68" i="8"/>
  <c r="P69" i="5"/>
  <c r="Q30" i="8"/>
  <c r="Q31" i="8" s="1"/>
  <c r="N102" i="8"/>
  <c r="N42" i="8"/>
  <c r="N99" i="8"/>
  <c r="N45" i="8"/>
  <c r="L51" i="8"/>
  <c r="P24" i="8"/>
  <c r="P25" i="8" s="1"/>
  <c r="P33" i="8" s="1"/>
  <c r="P23" i="2"/>
  <c r="O78" i="8"/>
  <c r="O79" i="8" s="1"/>
  <c r="O87" i="8" s="1"/>
  <c r="O95" i="8" s="1"/>
  <c r="O102" i="8" s="1"/>
  <c r="O45" i="2"/>
  <c r="O46" i="2" s="1"/>
  <c r="Q22" i="2"/>
  <c r="P44" i="2"/>
  <c r="P84" i="8"/>
  <c r="P85" i="8" s="1"/>
  <c r="Q84" i="8"/>
  <c r="Q85" i="8" s="1"/>
  <c r="R65" i="5"/>
  <c r="Q92" i="8"/>
  <c r="Q93" i="8" s="1"/>
  <c r="O70" i="5"/>
  <c r="O46" i="8"/>
  <c r="O61" i="8" s="1"/>
  <c r="O39" i="8"/>
  <c r="O41" i="8" s="1"/>
  <c r="P100" i="8"/>
  <c r="Q27" i="5"/>
  <c r="R27" i="5" s="1"/>
  <c r="R28" i="5"/>
  <c r="Q61" i="5"/>
  <c r="R61" i="5" s="1"/>
  <c r="R62" i="5"/>
  <c r="Q45" i="5"/>
  <c r="Q69" i="5" s="1"/>
  <c r="R46" i="5"/>
  <c r="Q11" i="5"/>
  <c r="R12" i="5"/>
  <c r="Q19" i="5"/>
  <c r="R19" i="5" s="1"/>
  <c r="R20" i="5"/>
  <c r="Q53" i="5"/>
  <c r="R53" i="5" s="1"/>
  <c r="R54" i="5"/>
  <c r="P38" i="8"/>
  <c r="N105" i="8" l="1"/>
  <c r="N107" i="8" s="1"/>
  <c r="M66" i="8"/>
  <c r="M68" i="8" s="1"/>
  <c r="N51" i="8"/>
  <c r="N53" i="8" s="1"/>
  <c r="N59" i="8"/>
  <c r="N63" i="8" s="1"/>
  <c r="L53" i="8"/>
  <c r="L66" i="8"/>
  <c r="L68" i="8" s="1"/>
  <c r="O96" i="8"/>
  <c r="Q35" i="5"/>
  <c r="Q38" i="8" s="1"/>
  <c r="P70" i="5"/>
  <c r="O99" i="8"/>
  <c r="O105" i="8" s="1"/>
  <c r="O107" i="8" s="1"/>
  <c r="P78" i="8"/>
  <c r="P79" i="8" s="1"/>
  <c r="P87" i="8" s="1"/>
  <c r="P95" i="8" s="1"/>
  <c r="P102" i="8" s="1"/>
  <c r="P45" i="2"/>
  <c r="P46" i="2" s="1"/>
  <c r="Q44" i="2"/>
  <c r="Q24" i="8"/>
  <c r="Q25" i="8" s="1"/>
  <c r="Q33" i="8" s="1"/>
  <c r="Q23" i="2"/>
  <c r="P46" i="8"/>
  <c r="P61" i="8" s="1"/>
  <c r="P39" i="8"/>
  <c r="P41" i="8" s="1"/>
  <c r="O42" i="8"/>
  <c r="O45" i="8"/>
  <c r="O59" i="8" s="1"/>
  <c r="O63" i="8" s="1"/>
  <c r="O48" i="8"/>
  <c r="R11" i="5"/>
  <c r="R35" i="5" s="1"/>
  <c r="R45" i="5"/>
  <c r="R69" i="5" s="1"/>
  <c r="N66" i="8" l="1"/>
  <c r="N68" i="8" s="1"/>
  <c r="R70" i="5"/>
  <c r="P96" i="8"/>
  <c r="P99" i="8"/>
  <c r="P105" i="8" s="1"/>
  <c r="P107" i="8" s="1"/>
  <c r="Q78" i="8"/>
  <c r="Q79" i="8" s="1"/>
  <c r="Q87" i="8" s="1"/>
  <c r="Q95" i="8" s="1"/>
  <c r="Q45" i="2"/>
  <c r="Q46" i="2" s="1"/>
  <c r="Q70" i="5"/>
  <c r="Q100" i="8"/>
  <c r="E40" i="9" s="1"/>
  <c r="Q46" i="8"/>
  <c r="Q39" i="8"/>
  <c r="Q41" i="8" s="1"/>
  <c r="P42" i="8"/>
  <c r="P48" i="8"/>
  <c r="P45" i="8"/>
  <c r="P59" i="8" s="1"/>
  <c r="P63" i="8" s="1"/>
  <c r="O51" i="8"/>
  <c r="E21" i="9" l="1"/>
  <c r="Q61" i="8"/>
  <c r="O53" i="8"/>
  <c r="O66" i="8"/>
  <c r="O68" i="8" s="1"/>
  <c r="Q96" i="8"/>
  <c r="Q102" i="8"/>
  <c r="Q99" i="8"/>
  <c r="Q45" i="8"/>
  <c r="Q59" i="8" s="1"/>
  <c r="Q63" i="8" s="1"/>
  <c r="E20" i="9"/>
  <c r="Q42" i="8"/>
  <c r="Q48" i="8"/>
  <c r="E22" i="9" s="1"/>
  <c r="P51" i="8"/>
  <c r="E19" i="9" l="1"/>
  <c r="E16" i="9" s="1"/>
  <c r="E13" i="9" s="1"/>
  <c r="R50" i="8" s="1"/>
  <c r="R65" i="8" s="1"/>
  <c r="P53" i="8"/>
  <c r="P66" i="8"/>
  <c r="P68" i="8" s="1"/>
  <c r="E39" i="9"/>
  <c r="E41" i="9"/>
  <c r="Q51" i="8" l="1"/>
  <c r="Q66" i="8"/>
  <c r="E38" i="9"/>
  <c r="E35" i="9" s="1"/>
  <c r="E32" i="9" s="1"/>
  <c r="R104" i="8" s="1"/>
  <c r="Q105" i="8" s="1"/>
  <c r="C110" i="8" s="1"/>
  <c r="Q53" i="8"/>
  <c r="C55" i="8" s="1"/>
  <c r="C13" i="8" s="1"/>
  <c r="C9" i="10" l="1"/>
  <c r="C4" i="10"/>
  <c r="Q68" i="8"/>
  <c r="C70" i="8" s="1"/>
  <c r="D13" i="8" s="1"/>
  <c r="Q107" i="8"/>
  <c r="C109" i="8" s="1"/>
  <c r="D14" i="8" s="1"/>
  <c r="C5" i="10" l="1"/>
  <c r="C14" i="8"/>
  <c r="D15" i="8" s="1"/>
  <c r="C15" i="8" l="1"/>
</calcChain>
</file>

<file path=xl/sharedStrings.xml><?xml version="1.0" encoding="utf-8"?>
<sst xmlns="http://schemas.openxmlformats.org/spreadsheetml/2006/main" count="502" uniqueCount="199">
  <si>
    <t>WACC</t>
  </si>
  <si>
    <t xml:space="preserve">The Commission expects companies to use their own internal WACC and to provide support for it. The Commission expects companies to rely on the following standard formula and to provide support for each of the formula's components. </t>
  </si>
  <si>
    <r>
      <t>Where, E = equity, D = debt,  r</t>
    </r>
    <r>
      <rPr>
        <sz val="11"/>
        <color theme="1"/>
        <rFont val="Calibri"/>
        <family val="2"/>
        <scheme val="minor"/>
      </rPr>
      <t>f = risk-free rate, β = equity beta, ERP = equity risk premium, DP = debt premium and T = tax rate</t>
    </r>
  </si>
  <si>
    <t>If companies do not sufficiently justify their own WACC, the Commission services may construct a benchmark WACC based on publicly available data (at sectoral level) and use it to verify the reliability of the WACC provided by the company.</t>
  </si>
  <si>
    <t>For each of the WACC components, please insert your value of choice, describe your methodology and list your sources in table "WACC components" below. Your WACC is then automatically calculated in table "WACC calculation" at the bottom of this tab.</t>
  </si>
  <si>
    <t>WACC components</t>
  </si>
  <si>
    <t>Value</t>
  </si>
  <si>
    <t>Source(s)</t>
  </si>
  <si>
    <t>E = Equity</t>
  </si>
  <si>
    <t>please provide a value and source, the value provided is an example</t>
  </si>
  <si>
    <t>D = Debt</t>
  </si>
  <si>
    <t>rf = Risk free rate</t>
  </si>
  <si>
    <t>Unlevered beta</t>
  </si>
  <si>
    <t>ERP = Equity Risk Premium</t>
  </si>
  <si>
    <t>DP = Debt premium</t>
  </si>
  <si>
    <t>T = Tax rate</t>
  </si>
  <si>
    <t>WACC calculation</t>
  </si>
  <si>
    <t>Result</t>
  </si>
  <si>
    <t>β = equity beta</t>
  </si>
  <si>
    <t>Cost of Equity</t>
  </si>
  <si>
    <t>E/(D+E)</t>
  </si>
  <si>
    <t>Cost of Debt (after tax)</t>
  </si>
  <si>
    <t>D/(D+E)</t>
  </si>
  <si>
    <t>Revenues</t>
  </si>
  <si>
    <t>Factual scenario</t>
  </si>
  <si>
    <t>Volumes (mln units)</t>
  </si>
  <si>
    <t>Please add as many rows as needed</t>
  </si>
  <si>
    <t>product1</t>
  </si>
  <si>
    <t>product2</t>
  </si>
  <si>
    <t>product3</t>
  </si>
  <si>
    <t>product4</t>
  </si>
  <si>
    <t>Total</t>
  </si>
  <si>
    <t>Prices (EUR/unit)</t>
  </si>
  <si>
    <t>Revenues (mln EUR)</t>
  </si>
  <si>
    <t>Counterfactual scenario</t>
  </si>
  <si>
    <t>Volumes (units)</t>
  </si>
  <si>
    <t>Revenues (EUR)</t>
  </si>
  <si>
    <t>Costs</t>
  </si>
  <si>
    <t>Cost of goods sold  (COGS) (EUR mln)</t>
  </si>
  <si>
    <t>Personnel</t>
  </si>
  <si>
    <t>Personnel1</t>
  </si>
  <si>
    <t>Personnel2</t>
  </si>
  <si>
    <t>Personnel3</t>
  </si>
  <si>
    <t>Personnel4</t>
  </si>
  <si>
    <t>Materials</t>
  </si>
  <si>
    <t>Materials1</t>
  </si>
  <si>
    <t>Materials2</t>
  </si>
  <si>
    <t>Materials3</t>
  </si>
  <si>
    <t>Materials4</t>
  </si>
  <si>
    <t>Other</t>
  </si>
  <si>
    <t>Other1</t>
  </si>
  <si>
    <t>Other2</t>
  </si>
  <si>
    <t>Other3</t>
  </si>
  <si>
    <t>Other4</t>
  </si>
  <si>
    <t>Total COGS</t>
  </si>
  <si>
    <t>Operating expenses (OPEX) (EUR mln)</t>
  </si>
  <si>
    <t>SG&amp;A costs</t>
  </si>
  <si>
    <t>Selling expenses</t>
  </si>
  <si>
    <t>General &amp; Administrative expenses</t>
  </si>
  <si>
    <t>Total OPEX</t>
  </si>
  <si>
    <t>CAPEX</t>
  </si>
  <si>
    <t>CAPEX (EUR mln)</t>
  </si>
  <si>
    <t>Please add as many rows as needed and tailor them according to the characteristics of your project</t>
  </si>
  <si>
    <t>Buildings</t>
  </si>
  <si>
    <t>Building 1</t>
  </si>
  <si>
    <t>Please fill the info in</t>
  </si>
  <si>
    <t>Building 2</t>
  </si>
  <si>
    <t>Building 3</t>
  </si>
  <si>
    <t>Building 4</t>
  </si>
  <si>
    <t>Land</t>
  </si>
  <si>
    <t>Land 1</t>
  </si>
  <si>
    <t>Land 2</t>
  </si>
  <si>
    <t>Land 3</t>
  </si>
  <si>
    <t>Land 4</t>
  </si>
  <si>
    <t>Equipment</t>
  </si>
  <si>
    <t>Equipment 1</t>
  </si>
  <si>
    <t>Equipment 2</t>
  </si>
  <si>
    <t>Equipment 3</t>
  </si>
  <si>
    <t>Equipment 4</t>
  </si>
  <si>
    <t>Total CAPEX</t>
  </si>
  <si>
    <t>Depreciation</t>
  </si>
  <si>
    <t>Capex (EUR mln)</t>
  </si>
  <si>
    <t>Years</t>
  </si>
  <si>
    <t>Please insert the depreciation timeline that is applicable to each capex category</t>
  </si>
  <si>
    <t>TOTAL</t>
  </si>
  <si>
    <t>Depreciation (EUR mln)</t>
  </si>
  <si>
    <t>total</t>
  </si>
  <si>
    <t>Net Working Capital</t>
  </si>
  <si>
    <t>NWC</t>
  </si>
  <si>
    <t>Please insert your calculations in these rows</t>
  </si>
  <si>
    <t>Changes in NWC</t>
  </si>
  <si>
    <t>Funding gap analysis</t>
  </si>
  <si>
    <t xml:space="preserve"> </t>
  </si>
  <si>
    <t>figure from tab "WACC"</t>
  </si>
  <si>
    <t>Total CAPEX (EUR mn)</t>
  </si>
  <si>
    <t>figure from tab "depreciation"</t>
  </si>
  <si>
    <t>Tax rate</t>
  </si>
  <si>
    <t>EUR mln</t>
  </si>
  <si>
    <t>TV</t>
  </si>
  <si>
    <t>Scenario: factual</t>
  </si>
  <si>
    <t>Please add as many rows as revenue streams</t>
  </si>
  <si>
    <t>revenue stream 1</t>
  </si>
  <si>
    <t>revenue stream 2</t>
  </si>
  <si>
    <t>revenue stream 3</t>
  </si>
  <si>
    <t>revenue stream 4</t>
  </si>
  <si>
    <t>Total revenues</t>
  </si>
  <si>
    <t>Cost of goods sold  (COGS)</t>
  </si>
  <si>
    <t>Please tailor on the basis of your cost structure</t>
  </si>
  <si>
    <t>Personnel /Admin</t>
  </si>
  <si>
    <t>Gross profit</t>
  </si>
  <si>
    <t>Operating expenses (OPEX)</t>
  </si>
  <si>
    <t>EBIT</t>
  </si>
  <si>
    <t>margin</t>
  </si>
  <si>
    <t>NPV calculation</t>
  </si>
  <si>
    <t>Plus: Depreciation</t>
  </si>
  <si>
    <t>Minus: CAPEX</t>
  </si>
  <si>
    <t>Minus: Taxes</t>
  </si>
  <si>
    <t>Minus: Changes in NWC</t>
  </si>
  <si>
    <t>Terminal value</t>
  </si>
  <si>
    <t>Cash flows (CF)</t>
  </si>
  <si>
    <t>Discount factor</t>
  </si>
  <si>
    <t>DCF</t>
  </si>
  <si>
    <t>NPV factual (EUR mln)</t>
  </si>
  <si>
    <t>Scenario: counterfactual</t>
  </si>
  <si>
    <t>Funding gap</t>
  </si>
  <si>
    <t>NPV of factual scenario</t>
  </si>
  <si>
    <t>NPV of counterfactual scenario</t>
  </si>
  <si>
    <t>Funding gap (EUR mln)</t>
  </si>
  <si>
    <r>
      <t xml:space="preserve">The Terminal Value (TV) should reflect the </t>
    </r>
    <r>
      <rPr>
        <b/>
        <sz val="11"/>
        <color theme="1"/>
        <rFont val="Calibri"/>
        <family val="2"/>
        <scheme val="minor"/>
      </rPr>
      <t>market value</t>
    </r>
    <r>
      <rPr>
        <sz val="11"/>
        <color theme="1"/>
        <rFont val="Calibri"/>
        <family val="2"/>
        <scheme val="minor"/>
      </rPr>
      <t xml:space="preserve"> of the remaining life of the project at the end of the projections. The TV should be estimated by using the Perpetuity Growth formula (Gordon Growth formula) shown below. </t>
    </r>
  </si>
  <si>
    <r>
      <t xml:space="preserve">Where </t>
    </r>
    <r>
      <rPr>
        <b/>
        <sz val="11"/>
        <color theme="1"/>
        <rFont val="Calibri"/>
        <family val="2"/>
        <scheme val="minor"/>
      </rPr>
      <t>CF</t>
    </r>
    <r>
      <rPr>
        <b/>
        <vertAlign val="subscript"/>
        <sz val="8"/>
        <rFont val="Calibri"/>
        <family val="2"/>
        <scheme val="minor"/>
      </rPr>
      <t>T</t>
    </r>
    <r>
      <rPr>
        <sz val="11"/>
        <color theme="1"/>
        <rFont val="Calibri"/>
        <family val="2"/>
        <scheme val="minor"/>
      </rPr>
      <t xml:space="preserve"> is the cash flow of the last year of projections, </t>
    </r>
    <r>
      <rPr>
        <b/>
        <sz val="11"/>
        <color theme="1"/>
        <rFont val="Calibri"/>
        <family val="2"/>
        <scheme val="minor"/>
      </rPr>
      <t>g</t>
    </r>
    <r>
      <rPr>
        <sz val="11"/>
        <color theme="1"/>
        <rFont val="Calibri"/>
        <family val="2"/>
        <scheme val="minor"/>
      </rPr>
      <t xml:space="preserve"> is the perpetual growth rate of cash flows and </t>
    </r>
    <r>
      <rPr>
        <b/>
        <sz val="11"/>
        <color theme="1"/>
        <rFont val="Calibri"/>
        <family val="2"/>
        <scheme val="minor"/>
      </rPr>
      <t>WACC</t>
    </r>
    <r>
      <rPr>
        <sz val="11"/>
        <color theme="1"/>
        <rFont val="Calibri"/>
        <family val="2"/>
        <scheme val="minor"/>
      </rPr>
      <t xml:space="preserve"> is the project's WACC (as calculated in tab "WACC").</t>
    </r>
  </si>
  <si>
    <t>Should companies deem other methodologies more suited for the calculation of the TV (e.g. Exit multiples), they should provide explanations and support.</t>
  </si>
  <si>
    <t>Terminal Value methodology</t>
  </si>
  <si>
    <t>Unit</t>
  </si>
  <si>
    <t>1. Gordon Growth Formula</t>
  </si>
  <si>
    <t>Please select chosen methodology from dropdown menu</t>
  </si>
  <si>
    <t>Mio Eur</t>
  </si>
  <si>
    <t>Terminal Value calculation</t>
  </si>
  <si>
    <t>g</t>
  </si>
  <si>
    <t>%</t>
  </si>
  <si>
    <t>Please insert your assumption and provide a source</t>
  </si>
  <si>
    <t>Cell linked to the WACC calculated in tab "WACC"</t>
  </si>
  <si>
    <r>
      <t>CF</t>
    </r>
    <r>
      <rPr>
        <vertAlign val="subscript"/>
        <sz val="8"/>
        <rFont val="Calibri"/>
        <family val="2"/>
        <scheme val="minor"/>
      </rPr>
      <t>T</t>
    </r>
  </si>
  <si>
    <t>EBIT in the last year</t>
  </si>
  <si>
    <t>Cell linked to the relevant EBIT as per tab "Funding gap"</t>
  </si>
  <si>
    <t>depreciation in the last year</t>
  </si>
  <si>
    <t>Cell linked to the relevant depreciation as per tab "Funding gap"</t>
  </si>
  <si>
    <t>taxes in the last year</t>
  </si>
  <si>
    <t>Cell linked to the relevant taxes as per tab "Funding gap"</t>
  </si>
  <si>
    <t>normalized CAPEX</t>
  </si>
  <si>
    <t>Please insert value and provide source.</t>
  </si>
  <si>
    <t>2. Exit multiples</t>
  </si>
  <si>
    <t xml:space="preserve">If this methodology is chosen, please add as many rows as needed to support your calculation and provide values and sources. </t>
  </si>
  <si>
    <t>3. Other</t>
  </si>
  <si>
    <t>Please insert value and provide source. Note that this is the CAPEX that is necessary to continue production in the future (normally equal to depreciation in the last year)</t>
  </si>
  <si>
    <t>Funding gap Summary</t>
  </si>
  <si>
    <t>Summary</t>
  </si>
  <si>
    <t>IRR</t>
  </si>
  <si>
    <t>Legend</t>
  </si>
  <si>
    <t>NPV of factual scenario (EUR mln)</t>
  </si>
  <si>
    <t>NPV of counterfactual scenario (EUR mln)</t>
  </si>
  <si>
    <t>Guidance</t>
  </si>
  <si>
    <t xml:space="preserve">"depreciation" </t>
  </si>
  <si>
    <t>"wacc"</t>
  </si>
  <si>
    <t>"terminal_value"</t>
  </si>
  <si>
    <t xml:space="preserve">By default, the figures are set to be in Euro million. Please amend as applicable. </t>
  </si>
  <si>
    <t>tab "fg_summary"</t>
  </si>
  <si>
    <t>currency info</t>
  </si>
  <si>
    <t>tab "fg_calculation"</t>
  </si>
  <si>
    <t>"revenues"</t>
  </si>
  <si>
    <t>"costs"</t>
  </si>
  <si>
    <t>"capex"</t>
  </si>
  <si>
    <t xml:space="preserve">"net_working_capital" </t>
  </si>
  <si>
    <t>Please tailor these tabs as needed</t>
  </si>
  <si>
    <t>figure from tab "wacc"</t>
  </si>
  <si>
    <t xml:space="preserve">cells in yellow are to be filled in with the project specific info. </t>
  </si>
  <si>
    <t>cells in grey contain formulae, please do not edit, unless editing is needed to tailor file to your project</t>
  </si>
  <si>
    <t>Funding Gap file for AGRI cases - DRAFT</t>
  </si>
  <si>
    <t>This tab shows a summary of the funding gap calculation.  It pulls data from tab "fg_calculation". No data input is necessary.</t>
  </si>
  <si>
    <t xml:space="preserve">Tab "terminal_value" calculates the terminal value of the factual and separately of the counterfactual scenario on the basis of the methodology chosen and the inputs provided. The terminal value is calculated automatically, once the input data is inserted in the cells in yellow. The resulting terminal values flow through to the “fg_calculation” tab. Please note that the default methodology is the Gordon Growth model. The use of any other methodology needs to be explained. </t>
  </si>
  <si>
    <t xml:space="preserve">This tab calculates the depreciation of CAPEX items. The depreciation is calculated automatically, once the input data is inserted in the cells in yellow and in tab "capex". The total depreciations per capex item flows through to the “fg_calculation" tab. If the template provided is not suited to your project, please edit it and provide explanations. </t>
  </si>
  <si>
    <t xml:space="preserve">This tab calculates the changes in net working capital (NWC). The changes in NWC are calculated automatically, once the input data is inserted in the cells in yellow. The changes in NWC flow through to the “fg_calculation" tab. If the template provided is not suited to your project, please edit it and provide explanations. </t>
  </si>
  <si>
    <t xml:space="preserve">This tab calculates the revenue streams. The revenue streams are calculated automatically, once the input data (prices and volumes) is inserted in the cells in yellow. The revenue streams flow through to the “fg_calculation" tab. If the template provided is not suited to your project, please edit it and provide explanations. </t>
  </si>
  <si>
    <t xml:space="preserve">This tab calculates the various cost categories. The cost categories are calculated automatically, once the input data per cost category is inserted in the cells in yellow. The costs flow through to the “fg_calculation" tab. If the template provided is not suited to your project, please edit it and provide explanations. </t>
  </si>
  <si>
    <t xml:space="preserve">This tab calculates the various capex categories. The capex categories are calculated automatically, once the input data per capex category is inserted in the cells in yellow. The capex flow through to the “fg_calculation" tab and to the "depreciation" tab (except land). If the template provided is not suited to your project, please edit it and provide explanations. </t>
  </si>
  <si>
    <t>Tab "wacc" calculates the WACC on the basis of inputs applicable to the project. The resulting WACC flows through to “fg_calculation” tab.</t>
  </si>
  <si>
    <t>This tab calculates the Net Present Value (NPV) of the factual and counterfactual scenarios. It pulls data from the "supporting_tabs" and calculates the NPVs on the basis of these inputs. No data input is necessary. If the template provided is not suited to your project, please edit it and provide explanations. For example, you may need to change the length of the projections, or the number of revenue streams needed, or types of costs.</t>
  </si>
  <si>
    <t>Please note that if you have revenue streams that are not directly linked to unit sold, please enter them directly in the revenue rows and provide a justification</t>
  </si>
  <si>
    <t xml:space="preserve">In table "Terminal Value calculation", when choosing the Gordon Growth Formula, the TV is automatically calculated in cell D19, once the other cells are filled in. </t>
  </si>
  <si>
    <t>Please tailor the period of projections according to the characteristics of your project</t>
  </si>
  <si>
    <t>NPV calculation WITH aid</t>
  </si>
  <si>
    <t>NPV calculation WITHOUT aid</t>
  </si>
  <si>
    <t>NPV factual WITH aid (EUR mln)</t>
  </si>
  <si>
    <t>IRR WITH aid</t>
  </si>
  <si>
    <t>aid (grant)</t>
  </si>
  <si>
    <t>Here the assumption is that grants are taxed at the applicable corporate tax rate</t>
  </si>
  <si>
    <t>w/ aid</t>
  </si>
  <si>
    <t>w/o aid</t>
  </si>
  <si>
    <t>IRR WITHOUT aid</t>
  </si>
  <si>
    <t>NPV counterfactual (EUR mln)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</si>
</sst>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_);_(* \(#,##0\);_(* &quot;-&quot;??_);_(@_)"/>
    <numFmt numFmtId="166" formatCode="0.0%"/>
    <numFmt numFmtId="167" formatCode="_(* #,##0.0_);_(* \(#,##0.0\);_(* &quot;-&quot;??_);_(@_)"/>
    <numFmt numFmtId="168" formatCode="#,##0.0"/>
    <numFmt numFmtId="169" formatCode="0.0"/>
    <numFmt numFmtId="170" formatCode="_-* #,##0.0\ _€_-;\-* #,##0.0\ _€_-;_-* &quot;-&quot;?\ _€_-;_-@_-"/>
    <numFmt numFmtId="171" formatCode="0.000"/>
    <numFmt numFmtId="172" formatCode="_-* #,##0_-;\-* #,##0_-;_-* &quot;-&quot;??_-;_-@_-"/>
    <numFmt numFmtId="173" formatCode="_-* #,##0.0_-;\-* #,##0.0_-;_-* &quot;-&quot;??_-;_-@_-"/>
    <numFmt numFmtId="174" formatCode="_-* #,##0.000000_-;\-* #,##0.000000_-;_-* &quot;-&quot;??_-;_-@_-"/>
  </numFmts>
  <fonts count="3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3"/>
      <color theme="0"/>
      <name val="Calibri"/>
      <family val="2"/>
      <scheme val="minor"/>
    </font>
    <font>
      <sz val="13"/>
      <color theme="1"/>
      <name val="Calibri"/>
      <family val="2"/>
      <scheme val="minor"/>
    </font>
    <font>
      <b/>
      <sz val="13"/>
      <color rgb="FFFFFF00"/>
      <name val="Calibri"/>
      <family val="2"/>
      <scheme val="minor"/>
    </font>
    <font>
      <i/>
      <sz val="11"/>
      <color theme="1"/>
      <name val="Calibri"/>
      <family val="2"/>
      <scheme val="minor"/>
    </font>
    <font>
      <i/>
      <sz val="11"/>
      <color theme="0" tint="-0.34998626667073579"/>
      <name val="Calibri"/>
      <family val="2"/>
      <scheme val="minor"/>
    </font>
    <font>
      <sz val="11"/>
      <name val="Calibri"/>
      <family val="2"/>
      <scheme val="minor"/>
    </font>
    <font>
      <b/>
      <sz val="11"/>
      <color rgb="FFFF0000"/>
      <name val="Calibri"/>
      <family val="2"/>
      <scheme val="minor"/>
    </font>
    <font>
      <b/>
      <sz val="11"/>
      <color rgb="FF002060"/>
      <name val="Calibri"/>
      <family val="2"/>
      <scheme val="minor"/>
    </font>
    <font>
      <i/>
      <sz val="9"/>
      <color theme="0" tint="-0.34998626667073579"/>
      <name val="Calibri"/>
      <family val="2"/>
      <scheme val="minor"/>
    </font>
    <font>
      <b/>
      <sz val="14"/>
      <color theme="0"/>
      <name val="Calibri"/>
      <family val="2"/>
      <scheme val="minor"/>
    </font>
    <font>
      <b/>
      <sz val="12"/>
      <color theme="5" tint="-0.499984740745262"/>
      <name val="Calibri"/>
      <family val="2"/>
      <scheme val="minor"/>
    </font>
    <font>
      <sz val="11"/>
      <color theme="9" tint="-0.249977111117893"/>
      <name val="Calibri"/>
      <family val="2"/>
      <scheme val="minor"/>
    </font>
    <font>
      <i/>
      <sz val="11"/>
      <color theme="9" tint="-0.249977111117893"/>
      <name val="Calibri"/>
      <family val="2"/>
      <scheme val="minor"/>
    </font>
    <font>
      <b/>
      <u/>
      <sz val="11"/>
      <color rgb="FFFF0000"/>
      <name val="Calibri"/>
      <family val="2"/>
      <scheme val="minor"/>
    </font>
    <font>
      <sz val="11"/>
      <color theme="0" tint="-0.34998626667073579"/>
      <name val="Calibri"/>
      <family val="2"/>
      <scheme val="minor"/>
    </font>
    <font>
      <b/>
      <sz val="11"/>
      <name val="Calibri"/>
      <family val="2"/>
      <scheme val="minor"/>
    </font>
    <font>
      <i/>
      <sz val="11"/>
      <color theme="0" tint="-0.249977111117893"/>
      <name val="Calibri"/>
      <family val="2"/>
      <scheme val="minor"/>
    </font>
    <font>
      <b/>
      <i/>
      <sz val="11"/>
      <color theme="0" tint="-0.249977111117893"/>
      <name val="Calibri"/>
      <family val="2"/>
      <scheme val="minor"/>
    </font>
    <font>
      <b/>
      <u/>
      <sz val="11"/>
      <color theme="1"/>
      <name val="Calibri"/>
      <family val="2"/>
      <scheme val="minor"/>
    </font>
    <font>
      <i/>
      <sz val="11"/>
      <color rgb="FFFF0000"/>
      <name val="Calibri"/>
      <family val="2"/>
      <scheme val="minor"/>
    </font>
    <font>
      <b/>
      <sz val="11"/>
      <color rgb="FFFFFF00"/>
      <name val="Calibri"/>
      <family val="2"/>
      <scheme val="minor"/>
    </font>
    <font>
      <b/>
      <vertAlign val="subscript"/>
      <sz val="8"/>
      <name val="Calibri"/>
      <family val="2"/>
      <scheme val="minor"/>
    </font>
    <font>
      <sz val="11"/>
      <color theme="0" tint="-0.14999847407452621"/>
      <name val="Calibri"/>
      <family val="2"/>
      <scheme val="minor"/>
    </font>
    <font>
      <vertAlign val="subscript"/>
      <sz val="8"/>
      <name val="Calibri"/>
      <family val="2"/>
      <scheme val="minor"/>
    </font>
    <font>
      <i/>
      <sz val="10"/>
      <color rgb="FFFF0000"/>
      <name val="Calibri"/>
      <family val="2"/>
      <scheme val="minor"/>
    </font>
    <font>
      <sz val="18"/>
      <color rgb="FFFF0000"/>
      <name val="Calibri"/>
      <family val="2"/>
      <scheme val="minor"/>
    </font>
    <font>
      <sz val="18"/>
      <color theme="1"/>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2"/>
        <bgColor indexed="64"/>
      </patternFill>
    </fill>
    <fill>
      <patternFill patternType="solid">
        <fgColor rgb="FF00206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99"/>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int="-0.34998626667073579"/>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21">
    <xf numFmtId="0" fontId="0" fillId="0" borderId="0" xfId="0"/>
    <xf numFmtId="0" fontId="6" fillId="2" borderId="0" xfId="0" applyFont="1" applyFill="1" applyAlignment="1">
      <alignment vertical="center"/>
    </xf>
    <xf numFmtId="0" fontId="7" fillId="3" borderId="0" xfId="0" applyFont="1" applyFill="1" applyBorder="1" applyProtection="1"/>
    <xf numFmtId="0" fontId="8" fillId="3" borderId="0" xfId="0" applyFont="1" applyFill="1" applyBorder="1" applyAlignment="1" applyProtection="1">
      <alignment vertical="top" wrapText="1"/>
    </xf>
    <xf numFmtId="0" fontId="0" fillId="3" borderId="0" xfId="0" applyFill="1" applyBorder="1" applyProtection="1"/>
    <xf numFmtId="0" fontId="0" fillId="3" borderId="0" xfId="0" applyFill="1" applyBorder="1" applyAlignment="1" applyProtection="1">
      <alignment wrapText="1"/>
    </xf>
    <xf numFmtId="0" fontId="0" fillId="3" borderId="0" xfId="0" applyFont="1" applyFill="1" applyBorder="1" applyAlignment="1" applyProtection="1">
      <alignment horizontal="left" vertical="center"/>
    </xf>
    <xf numFmtId="0" fontId="0" fillId="3" borderId="0" xfId="0" applyFont="1" applyFill="1" applyBorder="1" applyProtection="1"/>
    <xf numFmtId="0" fontId="0" fillId="3" borderId="0" xfId="0"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0" fillId="0" borderId="4" xfId="0" applyFont="1" applyFill="1" applyBorder="1" applyAlignment="1" applyProtection="1">
      <alignment horizontal="left" vertical="center"/>
    </xf>
    <xf numFmtId="0" fontId="3" fillId="3" borderId="0" xfId="0" applyFont="1" applyFill="1" applyBorder="1" applyProtection="1"/>
    <xf numFmtId="0" fontId="3" fillId="0" borderId="0" xfId="0" applyFont="1" applyFill="1" applyBorder="1" applyAlignment="1" applyProtection="1">
      <alignment vertical="center"/>
    </xf>
    <xf numFmtId="0" fontId="0" fillId="0" borderId="0" xfId="0" applyFont="1" applyFill="1" applyBorder="1" applyProtection="1"/>
    <xf numFmtId="0" fontId="0" fillId="0" borderId="7" xfId="0" applyFont="1" applyFill="1" applyBorder="1" applyAlignment="1" applyProtection="1">
      <alignment horizontal="left" vertical="center"/>
    </xf>
    <xf numFmtId="0" fontId="0" fillId="3" borderId="0" xfId="0" applyFont="1" applyFill="1" applyBorder="1" applyAlignment="1" applyProtection="1">
      <alignment horizontal="center"/>
    </xf>
    <xf numFmtId="0" fontId="0" fillId="3" borderId="0" xfId="0" applyFont="1" applyFill="1" applyBorder="1" applyAlignment="1" applyProtection="1">
      <alignment horizontal="left"/>
    </xf>
    <xf numFmtId="0" fontId="4" fillId="0" borderId="2" xfId="0" applyFont="1" applyFill="1" applyBorder="1" applyAlignment="1" applyProtection="1">
      <alignment horizontal="right"/>
    </xf>
    <xf numFmtId="0" fontId="4" fillId="0" borderId="0" xfId="0" applyFont="1" applyFill="1" applyBorder="1" applyAlignment="1" applyProtection="1">
      <alignment horizontal="center"/>
    </xf>
    <xf numFmtId="0" fontId="9" fillId="0" borderId="0" xfId="0" applyFont="1" applyFill="1" applyBorder="1" applyAlignment="1" applyProtection="1">
      <alignment horizontal="left" vertical="center"/>
    </xf>
    <xf numFmtId="0" fontId="6" fillId="0" borderId="0" xfId="0" applyFont="1" applyFill="1" applyAlignment="1">
      <alignment vertical="center"/>
    </xf>
    <xf numFmtId="0" fontId="7" fillId="0" borderId="0" xfId="0" applyFont="1" applyFill="1" applyBorder="1" applyProtection="1"/>
    <xf numFmtId="0" fontId="6" fillId="5" borderId="0" xfId="0" applyFont="1" applyFill="1" applyAlignment="1">
      <alignment vertical="center"/>
    </xf>
    <xf numFmtId="0" fontId="0" fillId="6" borderId="2" xfId="0" applyFill="1" applyBorder="1"/>
    <xf numFmtId="0" fontId="3" fillId="0" borderId="0" xfId="0" applyFont="1" applyAlignment="1">
      <alignment vertical="center"/>
    </xf>
    <xf numFmtId="0" fontId="0" fillId="0" borderId="2" xfId="0" applyBorder="1"/>
    <xf numFmtId="0" fontId="0" fillId="0" borderId="0" xfId="0" applyFill="1"/>
    <xf numFmtId="43" fontId="0" fillId="0" borderId="0" xfId="1" applyFont="1"/>
    <xf numFmtId="0" fontId="4" fillId="6" borderId="2" xfId="0" applyFont="1" applyFill="1" applyBorder="1"/>
    <xf numFmtId="165" fontId="0" fillId="0" borderId="2" xfId="1" applyNumberFormat="1" applyFont="1" applyFill="1" applyBorder="1"/>
    <xf numFmtId="0" fontId="4" fillId="0" borderId="0" xfId="0" applyFont="1" applyFill="1" applyBorder="1"/>
    <xf numFmtId="0" fontId="10" fillId="0" borderId="0" xfId="0" applyFont="1"/>
    <xf numFmtId="0" fontId="4" fillId="0" borderId="0" xfId="0" applyFont="1"/>
    <xf numFmtId="0" fontId="3" fillId="0" borderId="0" xfId="0" applyFont="1" applyFill="1" applyAlignment="1">
      <alignment vertical="center"/>
    </xf>
    <xf numFmtId="0" fontId="4" fillId="0" borderId="0" xfId="0" applyFont="1" applyFill="1"/>
    <xf numFmtId="0" fontId="0" fillId="0" borderId="0" xfId="0" applyFont="1" applyFill="1"/>
    <xf numFmtId="0" fontId="0" fillId="0" borderId="2" xfId="0" applyBorder="1" applyAlignment="1">
      <alignment horizontal="left" indent="2"/>
    </xf>
    <xf numFmtId="43" fontId="4" fillId="6" borderId="2" xfId="1" applyFont="1" applyFill="1" applyBorder="1"/>
    <xf numFmtId="0" fontId="0" fillId="0" borderId="0" xfId="0" applyAlignment="1">
      <alignment vertical="center"/>
    </xf>
    <xf numFmtId="0" fontId="4" fillId="0" borderId="0" xfId="0" applyFont="1" applyAlignment="1">
      <alignment vertical="center" wrapText="1"/>
    </xf>
    <xf numFmtId="168" fontId="4" fillId="0" borderId="0" xfId="0" applyNumberFormat="1" applyFont="1" applyAlignment="1">
      <alignment vertical="center"/>
    </xf>
    <xf numFmtId="168" fontId="0" fillId="0" borderId="0" xfId="0" applyNumberFormat="1" applyFont="1" applyFill="1" applyAlignment="1">
      <alignment vertical="center"/>
    </xf>
    <xf numFmtId="168" fontId="4" fillId="0" borderId="0" xfId="0" applyNumberFormat="1" applyFont="1" applyFill="1" applyAlignment="1">
      <alignment vertical="center"/>
    </xf>
    <xf numFmtId="168" fontId="4" fillId="0" borderId="0" xfId="0" applyNumberFormat="1" applyFont="1" applyFill="1" applyAlignment="1">
      <alignment horizontal="right" vertical="center"/>
    </xf>
    <xf numFmtId="0" fontId="0" fillId="0" borderId="0" xfId="0" applyFill="1" applyAlignment="1">
      <alignment vertical="center"/>
    </xf>
    <xf numFmtId="168" fontId="11" fillId="0" borderId="0" xfId="0" applyNumberFormat="1" applyFont="1" applyFill="1" applyAlignment="1">
      <alignment vertical="center"/>
    </xf>
    <xf numFmtId="0" fontId="11" fillId="0" borderId="0" xfId="0" applyFont="1" applyFill="1" applyAlignment="1">
      <alignment vertical="center"/>
    </xf>
    <xf numFmtId="43" fontId="11" fillId="0" borderId="0" xfId="1" applyFont="1" applyFill="1" applyAlignment="1">
      <alignment vertical="center"/>
    </xf>
    <xf numFmtId="0" fontId="3" fillId="0" borderId="0" xfId="0" applyFont="1"/>
    <xf numFmtId="0" fontId="12" fillId="0" borderId="0" xfId="0" applyFont="1" applyAlignment="1">
      <alignment vertical="center"/>
    </xf>
    <xf numFmtId="0" fontId="2" fillId="2" borderId="0" xfId="0" applyFont="1" applyFill="1" applyAlignment="1">
      <alignment vertical="center"/>
    </xf>
    <xf numFmtId="0" fontId="13" fillId="0" borderId="0" xfId="0" applyFont="1" applyFill="1" applyAlignment="1">
      <alignment horizontal="right"/>
    </xf>
    <xf numFmtId="165" fontId="13" fillId="0" borderId="0" xfId="1" applyNumberFormat="1" applyFont="1" applyFill="1"/>
    <xf numFmtId="165" fontId="13" fillId="0" borderId="0" xfId="1" applyNumberFormat="1" applyFont="1" applyFill="1" applyAlignment="1">
      <alignment horizontal="right"/>
    </xf>
    <xf numFmtId="165" fontId="4" fillId="0" borderId="0" xfId="1" applyNumberFormat="1" applyFont="1" applyFill="1" applyAlignment="1">
      <alignment horizontal="right"/>
    </xf>
    <xf numFmtId="0" fontId="4" fillId="6" borderId="2" xfId="0" applyFont="1" applyFill="1" applyBorder="1" applyAlignment="1">
      <alignment horizontal="right"/>
    </xf>
    <xf numFmtId="0" fontId="0" fillId="0" borderId="0" xfId="0" applyFill="1" applyBorder="1"/>
    <xf numFmtId="165" fontId="4" fillId="4" borderId="2" xfId="1" applyNumberFormat="1" applyFont="1" applyFill="1" applyBorder="1"/>
    <xf numFmtId="0" fontId="0" fillId="0" borderId="0" xfId="0" applyAlignment="1">
      <alignment horizontal="right"/>
    </xf>
    <xf numFmtId="0" fontId="14" fillId="0" borderId="0" xfId="0" applyFont="1" applyAlignment="1">
      <alignment horizontal="right"/>
    </xf>
    <xf numFmtId="0" fontId="4" fillId="6" borderId="10" xfId="0" applyFont="1" applyFill="1" applyBorder="1"/>
    <xf numFmtId="0" fontId="4" fillId="6" borderId="10" xfId="0" applyFont="1" applyFill="1" applyBorder="1" applyAlignment="1">
      <alignment horizontal="right"/>
    </xf>
    <xf numFmtId="165" fontId="4" fillId="0" borderId="11" xfId="1" applyNumberFormat="1" applyFont="1" applyFill="1" applyBorder="1"/>
    <xf numFmtId="165" fontId="0" fillId="0" borderId="14" xfId="1" applyNumberFormat="1" applyFont="1" applyFill="1" applyBorder="1"/>
    <xf numFmtId="165" fontId="0" fillId="0" borderId="16" xfId="1" applyNumberFormat="1" applyFont="1" applyFill="1" applyBorder="1"/>
    <xf numFmtId="167" fontId="0" fillId="0" borderId="0" xfId="1" applyNumberFormat="1" applyFont="1"/>
    <xf numFmtId="0" fontId="3" fillId="0" borderId="20" xfId="0" applyFont="1" applyBorder="1" applyAlignment="1">
      <alignment vertical="center"/>
    </xf>
    <xf numFmtId="0" fontId="0" fillId="0" borderId="2" xfId="0" applyBorder="1" applyAlignment="1">
      <alignment horizontal="left"/>
    </xf>
    <xf numFmtId="43" fontId="0" fillId="0" borderId="0" xfId="1" applyFont="1" applyBorder="1" applyAlignment="1">
      <alignment vertical="center"/>
    </xf>
    <xf numFmtId="0" fontId="4" fillId="0" borderId="0" xfId="0" applyFont="1" applyAlignment="1">
      <alignment vertical="center"/>
    </xf>
    <xf numFmtId="0" fontId="15" fillId="7" borderId="0" xfId="0" applyFont="1" applyFill="1" applyAlignment="1">
      <alignment horizontal="left" vertical="center"/>
    </xf>
    <xf numFmtId="0" fontId="5" fillId="7" borderId="0" xfId="0" applyFont="1" applyFill="1" applyAlignment="1">
      <alignment vertical="center"/>
    </xf>
    <xf numFmtId="0" fontId="5" fillId="7" borderId="0" xfId="0" applyFont="1" applyFill="1" applyAlignment="1">
      <alignment horizontal="right" vertical="center"/>
    </xf>
    <xf numFmtId="0" fontId="16" fillId="0" borderId="0" xfId="0" applyFont="1" applyAlignment="1">
      <alignment horizontal="left" vertical="center"/>
    </xf>
    <xf numFmtId="0" fontId="0" fillId="0" borderId="0" xfId="0" applyAlignment="1">
      <alignment horizontal="right" vertical="center"/>
    </xf>
    <xf numFmtId="0" fontId="17" fillId="0" borderId="0" xfId="0" applyFont="1" applyAlignment="1">
      <alignment vertical="center"/>
    </xf>
    <xf numFmtId="0" fontId="4" fillId="0" borderId="1" xfId="0" applyFont="1" applyBorder="1" applyAlignment="1">
      <alignment horizontal="left" vertical="center"/>
    </xf>
    <xf numFmtId="166" fontId="4" fillId="4" borderId="3" xfId="2" applyNumberFormat="1" applyFont="1" applyFill="1" applyBorder="1" applyAlignment="1">
      <alignment vertical="center"/>
    </xf>
    <xf numFmtId="0" fontId="11" fillId="0" borderId="0" xfId="0" applyFont="1" applyAlignment="1">
      <alignment vertical="center"/>
    </xf>
    <xf numFmtId="0" fontId="18" fillId="0" borderId="0" xfId="0" applyFont="1" applyAlignment="1">
      <alignment vertical="center"/>
    </xf>
    <xf numFmtId="169" fontId="4" fillId="4" borderId="3" xfId="2" applyNumberFormat="1" applyFont="1" applyFill="1" applyBorder="1" applyAlignment="1">
      <alignment vertical="center"/>
    </xf>
    <xf numFmtId="0" fontId="4" fillId="0" borderId="0" xfId="0" applyFont="1" applyBorder="1" applyAlignment="1">
      <alignment horizontal="left" vertical="center"/>
    </xf>
    <xf numFmtId="169" fontId="4" fillId="0" borderId="0" xfId="2" applyNumberFormat="1" applyFont="1" applyFill="1" applyBorder="1" applyAlignment="1">
      <alignment vertical="center"/>
    </xf>
    <xf numFmtId="0" fontId="4"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vertical="center"/>
    </xf>
    <xf numFmtId="0" fontId="14" fillId="0" borderId="0" xfId="0" applyFont="1" applyAlignment="1">
      <alignment horizontal="right" vertical="center"/>
    </xf>
    <xf numFmtId="0" fontId="2" fillId="8" borderId="0" xfId="0" applyFont="1" applyFill="1" applyAlignment="1">
      <alignment vertical="center"/>
    </xf>
    <xf numFmtId="0" fontId="2" fillId="8" borderId="0" xfId="0" applyFont="1" applyFill="1" applyAlignment="1">
      <alignment horizontal="right" vertical="center"/>
    </xf>
    <xf numFmtId="0" fontId="21" fillId="0" borderId="0" xfId="0" applyFont="1" applyAlignment="1">
      <alignment vertical="center"/>
    </xf>
    <xf numFmtId="0" fontId="21" fillId="0" borderId="0" xfId="0" applyFont="1" applyAlignment="1">
      <alignment horizontal="right" vertical="center"/>
    </xf>
    <xf numFmtId="0" fontId="0" fillId="0" borderId="0" xfId="0" applyFill="1" applyAlignment="1">
      <alignment horizontal="right" vertical="center"/>
    </xf>
    <xf numFmtId="0" fontId="0" fillId="0" borderId="0" xfId="0" applyFont="1" applyAlignment="1">
      <alignment vertical="center" wrapText="1"/>
    </xf>
    <xf numFmtId="168" fontId="0" fillId="0" borderId="0" xfId="0" applyNumberFormat="1" applyFill="1" applyAlignment="1">
      <alignment horizontal="right" vertical="center"/>
    </xf>
    <xf numFmtId="43" fontId="11" fillId="0" borderId="0" xfId="1" applyFont="1" applyAlignment="1">
      <alignment vertical="center"/>
    </xf>
    <xf numFmtId="0" fontId="4" fillId="0" borderId="21" xfId="0" applyFont="1" applyBorder="1" applyAlignment="1">
      <alignment vertical="center" wrapText="1"/>
    </xf>
    <xf numFmtId="168" fontId="4" fillId="0" borderId="21" xfId="0" applyNumberFormat="1" applyFont="1" applyFill="1" applyBorder="1" applyAlignment="1">
      <alignment horizontal="right" vertical="center"/>
    </xf>
    <xf numFmtId="168" fontId="11" fillId="0" borderId="0" xfId="0" applyNumberFormat="1" applyFont="1" applyAlignment="1">
      <alignment vertical="center"/>
    </xf>
    <xf numFmtId="43" fontId="0" fillId="0" borderId="0" xfId="1" applyFont="1" applyAlignment="1">
      <alignment vertical="center"/>
    </xf>
    <xf numFmtId="9" fontId="9" fillId="0" borderId="0" xfId="2" applyFont="1" applyAlignment="1">
      <alignment vertical="center"/>
    </xf>
    <xf numFmtId="9" fontId="9" fillId="0" borderId="0" xfId="2" applyFont="1" applyFill="1" applyAlignment="1">
      <alignment horizontal="right" vertical="center"/>
    </xf>
    <xf numFmtId="0" fontId="0" fillId="0" borderId="0" xfId="0" applyAlignment="1">
      <alignment vertical="center" wrapText="1"/>
    </xf>
    <xf numFmtId="43" fontId="0" fillId="0" borderId="0" xfId="1" applyFont="1" applyFill="1" applyAlignment="1">
      <alignment vertical="center"/>
    </xf>
    <xf numFmtId="43" fontId="4" fillId="0" borderId="21" xfId="1" applyFont="1" applyFill="1" applyBorder="1" applyAlignment="1">
      <alignment horizontal="right" vertical="center"/>
    </xf>
    <xf numFmtId="0" fontId="4" fillId="0" borderId="0" xfId="0" applyFont="1" applyBorder="1" applyAlignment="1">
      <alignment vertical="center" wrapText="1"/>
    </xf>
    <xf numFmtId="43" fontId="4" fillId="0" borderId="0" xfId="1" applyFont="1" applyBorder="1" applyAlignment="1">
      <alignment vertical="center"/>
    </xf>
    <xf numFmtId="43" fontId="4" fillId="0" borderId="0" xfId="1" applyFont="1" applyFill="1" applyBorder="1" applyAlignment="1">
      <alignment horizontal="right" vertical="center"/>
    </xf>
    <xf numFmtId="0" fontId="4" fillId="0" borderId="22" xfId="0" applyFont="1" applyFill="1" applyBorder="1" applyAlignment="1">
      <alignment vertical="center" wrapText="1"/>
    </xf>
    <xf numFmtId="43" fontId="4" fillId="0" borderId="22" xfId="1" applyFont="1" applyFill="1" applyBorder="1" applyAlignment="1">
      <alignment vertical="center"/>
    </xf>
    <xf numFmtId="43" fontId="4" fillId="0" borderId="0" xfId="1" applyFont="1" applyAlignment="1">
      <alignment vertical="center"/>
    </xf>
    <xf numFmtId="43" fontId="4" fillId="0" borderId="0" xfId="1" applyFont="1" applyFill="1" applyAlignment="1">
      <alignment horizontal="right" vertical="center"/>
    </xf>
    <xf numFmtId="43" fontId="0" fillId="0" borderId="0" xfId="1" applyFont="1" applyFill="1" applyAlignment="1">
      <alignment horizontal="right" vertical="center"/>
    </xf>
    <xf numFmtId="0" fontId="4" fillId="0" borderId="23" xfId="0" applyFont="1" applyBorder="1" applyAlignment="1">
      <alignment vertical="center" wrapText="1"/>
    </xf>
    <xf numFmtId="43" fontId="4" fillId="0" borderId="23" xfId="1" applyFont="1" applyBorder="1" applyAlignment="1">
      <alignment vertical="center"/>
    </xf>
    <xf numFmtId="9" fontId="22" fillId="0" borderId="0" xfId="2" applyFont="1" applyAlignment="1">
      <alignment vertical="center" wrapText="1"/>
    </xf>
    <xf numFmtId="9" fontId="0" fillId="0" borderId="0" xfId="2" applyFont="1" applyAlignment="1">
      <alignment horizontal="right" vertical="center"/>
    </xf>
    <xf numFmtId="9" fontId="0" fillId="0" borderId="0" xfId="2" applyFont="1" applyAlignment="1">
      <alignment vertical="center"/>
    </xf>
    <xf numFmtId="9" fontId="3" fillId="0" borderId="0" xfId="2" applyFont="1" applyAlignment="1">
      <alignment vertical="center"/>
    </xf>
    <xf numFmtId="9" fontId="11" fillId="0" borderId="0" xfId="2" applyFont="1" applyAlignment="1">
      <alignment vertical="center"/>
    </xf>
    <xf numFmtId="0" fontId="22" fillId="0" borderId="0" xfId="0" applyFont="1" applyAlignment="1">
      <alignment vertical="center" wrapText="1"/>
    </xf>
    <xf numFmtId="168" fontId="22" fillId="0" borderId="0" xfId="0" applyNumberFormat="1" applyFont="1" applyBorder="1" applyAlignment="1">
      <alignment vertical="center"/>
    </xf>
    <xf numFmtId="168" fontId="22" fillId="0" borderId="0" xfId="0" applyNumberFormat="1" applyFont="1" applyAlignment="1">
      <alignment vertical="center"/>
    </xf>
    <xf numFmtId="168" fontId="0" fillId="0" borderId="0" xfId="0" applyNumberFormat="1" applyAlignment="1">
      <alignment horizontal="right" vertical="center"/>
    </xf>
    <xf numFmtId="0" fontId="24" fillId="0" borderId="0" xfId="0" applyFont="1" applyAlignment="1">
      <alignment vertical="center"/>
    </xf>
    <xf numFmtId="168" fontId="0" fillId="0" borderId="0" xfId="0" applyNumberFormat="1" applyAlignment="1">
      <alignment vertical="center"/>
    </xf>
    <xf numFmtId="0" fontId="0" fillId="0" borderId="0" xfId="0" applyFill="1" applyAlignment="1">
      <alignment vertical="center" wrapText="1"/>
    </xf>
    <xf numFmtId="169" fontId="0" fillId="0" borderId="0" xfId="0" applyNumberFormat="1" applyAlignment="1">
      <alignment vertical="center"/>
    </xf>
    <xf numFmtId="170" fontId="3" fillId="0" borderId="0" xfId="0" applyNumberFormat="1" applyFont="1" applyAlignment="1">
      <alignment vertical="center"/>
    </xf>
    <xf numFmtId="168" fontId="4" fillId="4" borderId="21" xfId="0" applyNumberFormat="1" applyFont="1" applyFill="1" applyBorder="1" applyAlignment="1">
      <alignment horizontal="right" vertical="center"/>
    </xf>
    <xf numFmtId="171" fontId="0" fillId="4" borderId="0" xfId="0" applyNumberFormat="1" applyFill="1" applyAlignment="1">
      <alignment horizontal="right" vertical="center"/>
    </xf>
    <xf numFmtId="169" fontId="4" fillId="4" borderId="21" xfId="0" applyNumberFormat="1" applyFont="1" applyFill="1" applyBorder="1" applyAlignment="1">
      <alignment horizontal="right" vertical="center"/>
    </xf>
    <xf numFmtId="0" fontId="4" fillId="0" borderId="1" xfId="0" applyFont="1" applyFill="1" applyBorder="1" applyAlignment="1">
      <alignment vertical="center"/>
    </xf>
    <xf numFmtId="0" fontId="0" fillId="0" borderId="24" xfId="0" applyBorder="1" applyAlignment="1">
      <alignment vertical="center"/>
    </xf>
    <xf numFmtId="0" fontId="11" fillId="0" borderId="0" xfId="0" applyFont="1" applyAlignment="1">
      <alignment horizontal="right" vertical="center"/>
    </xf>
    <xf numFmtId="0" fontId="0" fillId="0" borderId="25" xfId="0" applyBorder="1" applyAlignment="1">
      <alignment vertical="center"/>
    </xf>
    <xf numFmtId="168" fontId="11" fillId="0" borderId="0" xfId="0" applyNumberFormat="1" applyFont="1" applyAlignment="1">
      <alignment horizontal="right" vertical="center"/>
    </xf>
    <xf numFmtId="169" fontId="25" fillId="0" borderId="0" xfId="0" applyNumberFormat="1" applyFont="1" applyAlignment="1">
      <alignment vertical="center"/>
    </xf>
    <xf numFmtId="169" fontId="11" fillId="0" borderId="0" xfId="0" applyNumberFormat="1" applyFont="1" applyAlignment="1">
      <alignment vertical="center"/>
    </xf>
    <xf numFmtId="169" fontId="11" fillId="0" borderId="0" xfId="0" applyNumberFormat="1" applyFont="1" applyAlignment="1">
      <alignment horizontal="right" vertical="center"/>
    </xf>
    <xf numFmtId="0" fontId="7" fillId="2" borderId="27" xfId="0" applyFont="1" applyFill="1" applyBorder="1" applyAlignment="1" applyProtection="1">
      <alignment vertical="center"/>
    </xf>
    <xf numFmtId="0" fontId="7" fillId="0" borderId="27" xfId="0" applyFont="1" applyFill="1" applyBorder="1" applyAlignment="1" applyProtection="1">
      <alignment vertical="center"/>
    </xf>
    <xf numFmtId="43" fontId="7" fillId="0" borderId="27" xfId="3" applyFont="1" applyFill="1" applyBorder="1" applyAlignment="1" applyProtection="1">
      <alignment vertical="center"/>
    </xf>
    <xf numFmtId="0" fontId="7" fillId="0" borderId="0" xfId="0" applyFont="1" applyFill="1" applyProtection="1"/>
    <xf numFmtId="0" fontId="8" fillId="0" borderId="0" xfId="0" applyFont="1" applyFill="1" applyBorder="1" applyAlignment="1" applyProtection="1">
      <alignment vertical="top" wrapText="1"/>
    </xf>
    <xf numFmtId="0" fontId="2" fillId="3" borderId="0" xfId="0" applyFont="1" applyFill="1" applyAlignment="1">
      <alignment vertical="center"/>
    </xf>
    <xf numFmtId="0" fontId="0" fillId="3" borderId="0" xfId="0" applyFont="1" applyFill="1" applyBorder="1" applyAlignment="1" applyProtection="1">
      <alignment vertical="center"/>
    </xf>
    <xf numFmtId="43" fontId="0" fillId="3" borderId="0" xfId="3" applyFont="1" applyFill="1" applyBorder="1" applyAlignment="1" applyProtection="1">
      <alignment vertical="center"/>
    </xf>
    <xf numFmtId="0" fontId="0" fillId="3" borderId="0" xfId="0" applyFont="1" applyFill="1" applyProtection="1"/>
    <xf numFmtId="0" fontId="26" fillId="3" borderId="0" xfId="0" applyFont="1" applyFill="1" applyBorder="1" applyAlignment="1" applyProtection="1">
      <alignment vertical="top" wrapText="1"/>
    </xf>
    <xf numFmtId="0" fontId="0" fillId="3" borderId="0" xfId="0" applyFill="1"/>
    <xf numFmtId="0" fontId="0" fillId="3" borderId="0" xfId="0" applyFill="1" applyAlignment="1">
      <alignment vertical="center"/>
    </xf>
    <xf numFmtId="0" fontId="0" fillId="3" borderId="0" xfId="0" applyFill="1" applyAlignment="1">
      <alignment vertical="center" wrapText="1"/>
    </xf>
    <xf numFmtId="0" fontId="0" fillId="3" borderId="0" xfId="0" applyFill="1" applyAlignment="1">
      <alignment horizontal="left" vertical="center" indent="3"/>
    </xf>
    <xf numFmtId="0" fontId="11" fillId="3" borderId="0" xfId="0" applyFont="1" applyFill="1" applyAlignment="1">
      <alignment horizontal="left" vertical="center"/>
    </xf>
    <xf numFmtId="0" fontId="11" fillId="3" borderId="0" xfId="0" applyFont="1" applyFill="1"/>
    <xf numFmtId="0" fontId="0" fillId="3" borderId="0" xfId="0" applyFill="1" applyAlignment="1">
      <alignment horizontal="center" vertical="center"/>
    </xf>
    <xf numFmtId="0" fontId="0" fillId="3" borderId="0" xfId="0" applyFont="1" applyFill="1"/>
    <xf numFmtId="0" fontId="0" fillId="3" borderId="0" xfId="0" applyFont="1" applyFill="1" applyAlignment="1">
      <alignment vertical="center"/>
    </xf>
    <xf numFmtId="0" fontId="0" fillId="3" borderId="0" xfId="0" quotePrefix="1" applyFont="1" applyFill="1" applyAlignment="1">
      <alignment vertical="center"/>
    </xf>
    <xf numFmtId="0" fontId="0" fillId="3" borderId="0" xfId="0" applyFill="1" applyAlignment="1">
      <alignment horizontal="left" vertical="center"/>
    </xf>
    <xf numFmtId="0" fontId="4" fillId="3" borderId="28" xfId="0" applyFont="1" applyFill="1" applyBorder="1" applyAlignment="1">
      <alignment horizontal="left" vertical="center"/>
    </xf>
    <xf numFmtId="0" fontId="4" fillId="3" borderId="13" xfId="0" applyFont="1" applyFill="1" applyBorder="1" applyAlignment="1">
      <alignment horizontal="center" vertical="center"/>
    </xf>
    <xf numFmtId="0" fontId="3" fillId="3" borderId="0" xfId="0" applyFont="1" applyFill="1" applyAlignment="1">
      <alignment vertical="center"/>
    </xf>
    <xf numFmtId="0" fontId="4" fillId="3" borderId="29" xfId="0" applyFont="1" applyFill="1" applyBorder="1" applyAlignment="1">
      <alignment horizontal="left" vertical="center"/>
    </xf>
    <xf numFmtId="0" fontId="0" fillId="0" borderId="18" xfId="0" applyFill="1" applyBorder="1" applyAlignment="1">
      <alignment horizontal="center" vertical="center" wrapText="1"/>
    </xf>
    <xf numFmtId="0" fontId="11" fillId="0" borderId="0" xfId="0" applyFont="1"/>
    <xf numFmtId="0" fontId="4" fillId="3" borderId="0" xfId="0" applyFont="1" applyFill="1" applyAlignment="1">
      <alignment horizontal="left" vertical="center"/>
    </xf>
    <xf numFmtId="172" fontId="0" fillId="3" borderId="0" xfId="0" applyNumberFormat="1" applyFill="1" applyAlignment="1">
      <alignment wrapText="1"/>
    </xf>
    <xf numFmtId="0" fontId="4" fillId="3" borderId="11" xfId="0" applyFont="1" applyFill="1" applyBorder="1" applyAlignment="1">
      <alignment horizontal="left" vertical="center"/>
    </xf>
    <xf numFmtId="0" fontId="4" fillId="3" borderId="12" xfId="0" applyFont="1" applyFill="1" applyBorder="1" applyAlignment="1">
      <alignment horizontal="center" vertical="center"/>
    </xf>
    <xf numFmtId="0" fontId="21" fillId="0" borderId="14" xfId="0" applyFont="1" applyBorder="1" applyAlignment="1">
      <alignment horizontal="left" vertical="center"/>
    </xf>
    <xf numFmtId="0" fontId="4" fillId="0" borderId="2" xfId="0" applyFont="1" applyFill="1" applyBorder="1" applyAlignment="1">
      <alignment horizontal="center" vertical="center" wrapText="1"/>
    </xf>
    <xf numFmtId="0" fontId="0" fillId="0" borderId="15" xfId="0" applyFill="1" applyBorder="1" applyAlignment="1">
      <alignment vertical="center" wrapText="1"/>
    </xf>
    <xf numFmtId="0" fontId="28" fillId="3" borderId="0" xfId="0" applyFont="1" applyFill="1" applyAlignment="1">
      <alignment vertical="center"/>
    </xf>
    <xf numFmtId="0" fontId="11" fillId="0" borderId="14" xfId="0" applyFont="1" applyBorder="1" applyAlignment="1">
      <alignment horizontal="left" vertical="center" indent="2"/>
    </xf>
    <xf numFmtId="0" fontId="0" fillId="0" borderId="2" xfId="0" applyFill="1" applyBorder="1" applyAlignment="1">
      <alignment horizontal="center" vertical="center" wrapText="1"/>
    </xf>
    <xf numFmtId="0" fontId="11" fillId="3" borderId="0" xfId="0" applyFont="1" applyFill="1" applyAlignment="1">
      <alignment vertical="center"/>
    </xf>
    <xf numFmtId="0" fontId="11" fillId="0" borderId="14" xfId="0" applyFont="1" applyBorder="1" applyAlignment="1">
      <alignment horizontal="left" vertical="center" indent="4"/>
    </xf>
    <xf numFmtId="0" fontId="11" fillId="0" borderId="16" xfId="0" applyFont="1" applyBorder="1" applyAlignment="1">
      <alignment horizontal="left" vertical="center" indent="4"/>
    </xf>
    <xf numFmtId="0" fontId="0" fillId="0" borderId="17" xfId="0" applyFill="1" applyBorder="1" applyAlignment="1">
      <alignment horizontal="center" vertical="center" wrapText="1"/>
    </xf>
    <xf numFmtId="0" fontId="0" fillId="0" borderId="18" xfId="0" applyFill="1" applyBorder="1" applyAlignment="1">
      <alignment vertical="center" wrapText="1"/>
    </xf>
    <xf numFmtId="0" fontId="21" fillId="0" borderId="31" xfId="0" applyFont="1" applyFill="1" applyBorder="1" applyAlignment="1">
      <alignment horizontal="left" vertical="center"/>
    </xf>
    <xf numFmtId="0" fontId="0" fillId="0" borderId="32" xfId="0" applyFill="1" applyBorder="1" applyAlignment="1">
      <alignment horizontal="center" vertical="center" wrapText="1"/>
    </xf>
    <xf numFmtId="0" fontId="4" fillId="0" borderId="32" xfId="0" applyFont="1" applyFill="1" applyBorder="1" applyAlignment="1">
      <alignment vertical="center" wrapText="1"/>
    </xf>
    <xf numFmtId="0" fontId="0" fillId="0" borderId="33" xfId="0" applyFill="1" applyBorder="1" applyAlignment="1">
      <alignment vertical="center" wrapText="1"/>
    </xf>
    <xf numFmtId="0" fontId="30" fillId="0" borderId="16" xfId="0" applyFont="1" applyFill="1" applyBorder="1" applyAlignment="1">
      <alignment horizontal="left" vertical="center"/>
    </xf>
    <xf numFmtId="0" fontId="0" fillId="0" borderId="17" xfId="0" applyFill="1" applyBorder="1" applyAlignment="1">
      <alignment vertical="center" wrapText="1"/>
    </xf>
    <xf numFmtId="0" fontId="21" fillId="0" borderId="14" xfId="0" applyFont="1" applyFill="1" applyBorder="1" applyAlignment="1">
      <alignment horizontal="left" vertical="center"/>
    </xf>
    <xf numFmtId="0" fontId="4" fillId="0" borderId="2" xfId="0" applyFont="1" applyFill="1" applyBorder="1" applyAlignment="1">
      <alignment vertical="center" wrapText="1"/>
    </xf>
    <xf numFmtId="0" fontId="0" fillId="2" borderId="0" xfId="0" applyFill="1"/>
    <xf numFmtId="0" fontId="0" fillId="0" borderId="0" xfId="0" applyAlignment="1">
      <alignment horizontal="center"/>
    </xf>
    <xf numFmtId="0" fontId="0" fillId="0" borderId="2" xfId="0" applyBorder="1" applyAlignment="1">
      <alignment vertical="center"/>
    </xf>
    <xf numFmtId="0" fontId="0" fillId="0" borderId="32" xfId="0" applyBorder="1" applyAlignment="1">
      <alignment vertical="center"/>
    </xf>
    <xf numFmtId="0" fontId="4" fillId="4" borderId="2" xfId="0" applyFont="1" applyFill="1" applyBorder="1" applyAlignment="1">
      <alignment vertical="center"/>
    </xf>
    <xf numFmtId="166" fontId="4" fillId="0" borderId="0" xfId="2" applyNumberFormat="1" applyFont="1" applyFill="1" applyBorder="1" applyAlignment="1">
      <alignment vertical="center"/>
    </xf>
    <xf numFmtId="169" fontId="0" fillId="0" borderId="0" xfId="0" applyNumberFormat="1"/>
    <xf numFmtId="0" fontId="0" fillId="0" borderId="1" xfId="0" applyBorder="1" applyAlignment="1">
      <alignment vertical="center"/>
    </xf>
    <xf numFmtId="0" fontId="0" fillId="0" borderId="0" xfId="0" applyBorder="1" applyAlignment="1">
      <alignment vertical="center"/>
    </xf>
    <xf numFmtId="169" fontId="0" fillId="0" borderId="0" xfId="0" applyNumberFormat="1" applyBorder="1" applyAlignment="1">
      <alignment vertical="center"/>
    </xf>
    <xf numFmtId="166" fontId="0" fillId="0" borderId="0" xfId="2" applyNumberFormat="1" applyFont="1" applyBorder="1" applyAlignment="1">
      <alignment vertical="center"/>
    </xf>
    <xf numFmtId="165" fontId="0" fillId="9" borderId="2" xfId="1" applyNumberFormat="1" applyFont="1" applyFill="1" applyBorder="1"/>
    <xf numFmtId="43" fontId="4" fillId="9" borderId="12" xfId="1" applyFont="1" applyFill="1" applyBorder="1"/>
    <xf numFmtId="43" fontId="0" fillId="9" borderId="13" xfId="1" applyFont="1" applyFill="1" applyBorder="1"/>
    <xf numFmtId="43" fontId="0" fillId="9" borderId="2" xfId="1" applyFont="1" applyFill="1" applyBorder="1"/>
    <xf numFmtId="43" fontId="0" fillId="9" borderId="15" xfId="1" applyFont="1" applyFill="1" applyBorder="1"/>
    <xf numFmtId="43" fontId="0" fillId="9" borderId="17" xfId="1" applyFont="1" applyFill="1" applyBorder="1"/>
    <xf numFmtId="43" fontId="0" fillId="9" borderId="18" xfId="1" applyFont="1" applyFill="1" applyBorder="1"/>
    <xf numFmtId="0" fontId="0" fillId="9" borderId="19" xfId="0" applyFill="1" applyBorder="1" applyAlignment="1">
      <alignment horizontal="right"/>
    </xf>
    <xf numFmtId="43" fontId="4" fillId="9" borderId="2" xfId="1" applyFont="1" applyFill="1" applyBorder="1"/>
    <xf numFmtId="43" fontId="4" fillId="9" borderId="2" xfId="1" applyFont="1" applyFill="1" applyBorder="1" applyAlignment="1">
      <alignment horizontal="right"/>
    </xf>
    <xf numFmtId="164" fontId="0" fillId="9" borderId="2" xfId="1" applyNumberFormat="1" applyFont="1" applyFill="1" applyBorder="1"/>
    <xf numFmtId="0" fontId="0" fillId="9" borderId="25" xfId="0" applyFill="1" applyBorder="1"/>
    <xf numFmtId="0" fontId="0" fillId="0" borderId="34" xfId="0" applyBorder="1"/>
    <xf numFmtId="0" fontId="0" fillId="0" borderId="26" xfId="0" applyBorder="1"/>
    <xf numFmtId="0" fontId="0" fillId="0" borderId="22" xfId="0" applyBorder="1"/>
    <xf numFmtId="0" fontId="0" fillId="0" borderId="3" xfId="0" applyBorder="1"/>
    <xf numFmtId="168" fontId="0" fillId="9" borderId="3" xfId="0" applyNumberFormat="1" applyFill="1" applyBorder="1" applyAlignment="1">
      <alignment vertical="center"/>
    </xf>
    <xf numFmtId="168" fontId="0" fillId="9" borderId="26" xfId="0" applyNumberFormat="1" applyFill="1" applyBorder="1" applyAlignment="1">
      <alignment vertical="center"/>
    </xf>
    <xf numFmtId="4" fontId="4" fillId="9" borderId="3" xfId="0" applyNumberFormat="1" applyFont="1" applyFill="1" applyBorder="1" applyAlignment="1">
      <alignment vertical="center"/>
    </xf>
    <xf numFmtId="172" fontId="4" fillId="9" borderId="2" xfId="3" applyNumberFormat="1" applyFont="1" applyFill="1" applyBorder="1" applyAlignment="1">
      <alignment vertical="center"/>
    </xf>
    <xf numFmtId="43" fontId="4" fillId="9" borderId="30" xfId="0" applyNumberFormat="1" applyFont="1" applyFill="1" applyBorder="1" applyAlignment="1">
      <alignment horizontal="center" vertical="center" wrapText="1"/>
    </xf>
    <xf numFmtId="166" fontId="4" fillId="9" borderId="2" xfId="2" applyNumberFormat="1" applyFont="1" applyFill="1" applyBorder="1" applyAlignment="1">
      <alignment vertical="center"/>
    </xf>
    <xf numFmtId="173" fontId="4" fillId="9" borderId="2" xfId="3" applyNumberFormat="1" applyFont="1" applyFill="1" applyBorder="1" applyAlignment="1">
      <alignment vertical="center"/>
    </xf>
    <xf numFmtId="173" fontId="1" fillId="9" borderId="2" xfId="3" applyNumberFormat="1" applyFont="1" applyFill="1" applyBorder="1" applyAlignment="1">
      <alignment vertical="center"/>
    </xf>
    <xf numFmtId="167" fontId="1" fillId="9" borderId="2" xfId="1" applyNumberFormat="1" applyFont="1" applyFill="1" applyBorder="1" applyAlignment="1">
      <alignment vertical="center"/>
    </xf>
    <xf numFmtId="2" fontId="0" fillId="9" borderId="5" xfId="0" applyNumberFormat="1" applyFont="1" applyFill="1" applyBorder="1" applyAlignment="1" applyProtection="1">
      <alignment horizontal="right" vertical="center"/>
    </xf>
    <xf numFmtId="166" fontId="0" fillId="9" borderId="5" xfId="2" applyNumberFormat="1" applyFont="1" applyFill="1" applyBorder="1" applyAlignment="1" applyProtection="1">
      <alignment horizontal="right" vertical="center"/>
    </xf>
    <xf numFmtId="166" fontId="4" fillId="9" borderId="2" xfId="2" applyNumberFormat="1" applyFont="1" applyFill="1" applyBorder="1" applyAlignment="1" applyProtection="1">
      <alignment horizontal="right" vertical="center"/>
    </xf>
    <xf numFmtId="165" fontId="4" fillId="9" borderId="2" xfId="1" applyNumberFormat="1" applyFont="1" applyFill="1" applyBorder="1"/>
    <xf numFmtId="167" fontId="0" fillId="9" borderId="2" xfId="1" applyNumberFormat="1" applyFont="1" applyFill="1" applyBorder="1"/>
    <xf numFmtId="165" fontId="0" fillId="9" borderId="0" xfId="1" applyNumberFormat="1" applyFont="1" applyFill="1" applyAlignment="1">
      <alignment vertical="center"/>
    </xf>
    <xf numFmtId="165" fontId="4" fillId="9" borderId="21" xfId="1" applyNumberFormat="1" applyFont="1" applyFill="1" applyBorder="1" applyAlignment="1">
      <alignment vertical="center"/>
    </xf>
    <xf numFmtId="43" fontId="0" fillId="9" borderId="0" xfId="1" applyFont="1" applyFill="1" applyAlignment="1">
      <alignment vertical="center"/>
    </xf>
    <xf numFmtId="43" fontId="4" fillId="9" borderId="21" xfId="1" applyFont="1" applyFill="1" applyBorder="1" applyAlignment="1">
      <alignment vertical="center"/>
    </xf>
    <xf numFmtId="43" fontId="4" fillId="9" borderId="22" xfId="1" applyFont="1" applyFill="1" applyBorder="1" applyAlignment="1">
      <alignment vertical="center"/>
    </xf>
    <xf numFmtId="43" fontId="1" fillId="9" borderId="0" xfId="1" applyFont="1" applyFill="1" applyAlignment="1">
      <alignment vertical="center"/>
    </xf>
    <xf numFmtId="43" fontId="4" fillId="9" borderId="23" xfId="1" applyFont="1" applyFill="1" applyBorder="1" applyAlignment="1">
      <alignment vertical="center"/>
    </xf>
    <xf numFmtId="9" fontId="23" fillId="9" borderId="0" xfId="2" applyFont="1" applyFill="1" applyBorder="1" applyAlignment="1">
      <alignment vertical="center"/>
    </xf>
    <xf numFmtId="166" fontId="23" fillId="9" borderId="0" xfId="2" applyNumberFormat="1" applyFont="1" applyFill="1" applyBorder="1" applyAlignment="1">
      <alignment vertical="center"/>
    </xf>
    <xf numFmtId="168" fontId="0" fillId="9" borderId="0" xfId="0" applyNumberFormat="1" applyFill="1" applyAlignment="1">
      <alignment vertical="center"/>
    </xf>
    <xf numFmtId="168" fontId="0" fillId="9" borderId="0" xfId="0" applyNumberFormat="1" applyFill="1" applyAlignment="1">
      <alignment horizontal="right" vertical="center"/>
    </xf>
    <xf numFmtId="169" fontId="0" fillId="9" borderId="0" xfId="0" applyNumberFormat="1" applyFill="1" applyAlignment="1">
      <alignment horizontal="right" vertical="center"/>
    </xf>
    <xf numFmtId="0" fontId="0" fillId="9" borderId="0" xfId="0" applyFill="1" applyAlignment="1">
      <alignment vertical="center"/>
    </xf>
    <xf numFmtId="169" fontId="0" fillId="9" borderId="0" xfId="0" applyNumberFormat="1" applyFill="1" applyAlignment="1">
      <alignment vertical="center"/>
    </xf>
    <xf numFmtId="165" fontId="0" fillId="9" borderId="0" xfId="1" applyNumberFormat="1" applyFont="1" applyFill="1" applyAlignment="1">
      <alignment horizontal="right" vertical="center"/>
    </xf>
    <xf numFmtId="168" fontId="4" fillId="9" borderId="21" xfId="0" applyNumberFormat="1" applyFont="1" applyFill="1" applyBorder="1" applyAlignment="1">
      <alignment vertical="center"/>
    </xf>
    <xf numFmtId="169" fontId="4" fillId="9" borderId="21" xfId="0" applyNumberFormat="1" applyFont="1" applyFill="1" applyBorder="1" applyAlignment="1">
      <alignment vertical="center"/>
    </xf>
    <xf numFmtId="168" fontId="4" fillId="9" borderId="3" xfId="0" applyNumberFormat="1" applyFont="1" applyFill="1" applyBorder="1" applyAlignment="1">
      <alignment vertical="center"/>
    </xf>
    <xf numFmtId="10" fontId="0" fillId="9" borderId="3" xfId="2" applyNumberFormat="1" applyFont="1" applyFill="1" applyBorder="1" applyAlignment="1">
      <alignment vertical="center"/>
    </xf>
    <xf numFmtId="169" fontId="0" fillId="0" borderId="0" xfId="0" applyNumberFormat="1" applyFill="1" applyAlignment="1">
      <alignment vertical="center"/>
    </xf>
    <xf numFmtId="169" fontId="0" fillId="0" borderId="0" xfId="0" applyNumberFormat="1" applyFill="1" applyAlignment="1">
      <alignment horizontal="right" vertical="center"/>
    </xf>
    <xf numFmtId="0" fontId="0" fillId="0" borderId="1" xfId="0" applyFont="1" applyBorder="1" applyAlignment="1">
      <alignment vertical="center" wrapText="1"/>
    </xf>
    <xf numFmtId="0" fontId="4" fillId="0" borderId="0" xfId="0" applyFont="1" applyFill="1" applyBorder="1" applyAlignment="1">
      <alignment vertical="center"/>
    </xf>
    <xf numFmtId="168" fontId="4" fillId="0" borderId="0" xfId="0" applyNumberFormat="1" applyFont="1" applyFill="1" applyBorder="1" applyAlignment="1">
      <alignment vertical="center"/>
    </xf>
    <xf numFmtId="169" fontId="4" fillId="0" borderId="0" xfId="0" applyNumberFormat="1" applyFont="1" applyFill="1" applyAlignment="1">
      <alignment vertical="center"/>
    </xf>
    <xf numFmtId="169" fontId="25" fillId="0" borderId="0" xfId="0" applyNumberFormat="1" applyFont="1" applyFill="1" applyAlignment="1">
      <alignment vertical="center"/>
    </xf>
    <xf numFmtId="169" fontId="11" fillId="0" borderId="0" xfId="0" applyNumberFormat="1" applyFont="1" applyFill="1" applyAlignment="1">
      <alignment vertical="center"/>
    </xf>
    <xf numFmtId="169" fontId="11" fillId="0" borderId="0" xfId="0" applyNumberFormat="1" applyFont="1" applyFill="1" applyAlignment="1">
      <alignment horizontal="right" vertical="center"/>
    </xf>
    <xf numFmtId="0" fontId="2"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right" vertical="center"/>
    </xf>
    <xf numFmtId="0" fontId="5" fillId="0" borderId="0" xfId="0" applyFont="1" applyFill="1" applyAlignment="1">
      <alignment vertical="center"/>
    </xf>
    <xf numFmtId="0" fontId="20" fillId="0" borderId="0" xfId="0" applyFont="1" applyFill="1" applyAlignment="1">
      <alignment vertical="center"/>
    </xf>
    <xf numFmtId="9" fontId="0" fillId="0" borderId="0" xfId="2" applyFont="1" applyFill="1" applyAlignment="1">
      <alignment vertical="center"/>
    </xf>
    <xf numFmtId="0" fontId="0" fillId="0" borderId="0" xfId="0" applyAlignment="1"/>
    <xf numFmtId="0" fontId="0" fillId="0" borderId="22" xfId="0" applyBorder="1" applyAlignment="1"/>
    <xf numFmtId="0" fontId="0" fillId="0" borderId="34" xfId="0" applyBorder="1" applyAlignment="1"/>
    <xf numFmtId="0" fontId="0" fillId="0" borderId="0" xfId="0" applyFill="1" applyAlignment="1">
      <alignment wrapText="1"/>
    </xf>
    <xf numFmtId="0" fontId="11" fillId="0" borderId="2" xfId="0" applyFont="1" applyFill="1" applyBorder="1" applyAlignment="1">
      <alignment vertical="center" wrapText="1"/>
    </xf>
    <xf numFmtId="0" fontId="6" fillId="3" borderId="0" xfId="0" applyFont="1" applyFill="1" applyAlignment="1">
      <alignment vertical="center"/>
    </xf>
    <xf numFmtId="0" fontId="5" fillId="3" borderId="0" xfId="0" applyFont="1" applyFill="1" applyAlignment="1">
      <alignment horizontal="right" vertical="center"/>
    </xf>
    <xf numFmtId="167" fontId="0" fillId="10" borderId="2" xfId="1" applyNumberFormat="1" applyFont="1" applyFill="1" applyBorder="1"/>
    <xf numFmtId="43" fontId="0" fillId="10" borderId="2" xfId="1" applyFont="1" applyFill="1" applyBorder="1"/>
    <xf numFmtId="164" fontId="0" fillId="10" borderId="2" xfId="1" applyNumberFormat="1" applyFont="1" applyFill="1" applyBorder="1"/>
    <xf numFmtId="165" fontId="0" fillId="10" borderId="2" xfId="1" applyNumberFormat="1" applyFont="1" applyFill="1" applyBorder="1"/>
    <xf numFmtId="0" fontId="0" fillId="10" borderId="2" xfId="0" applyFill="1" applyBorder="1" applyAlignment="1">
      <alignment horizontal="left" indent="2"/>
    </xf>
    <xf numFmtId="0" fontId="0" fillId="10" borderId="2" xfId="0" applyFill="1" applyBorder="1"/>
    <xf numFmtId="0" fontId="4" fillId="10" borderId="13" xfId="0" applyFont="1" applyFill="1" applyBorder="1" applyAlignment="1">
      <alignment horizontal="right" vertical="center"/>
    </xf>
    <xf numFmtId="166" fontId="4" fillId="10" borderId="2" xfId="2" applyNumberFormat="1" applyFont="1" applyFill="1" applyBorder="1" applyAlignment="1">
      <alignment vertical="center"/>
    </xf>
    <xf numFmtId="0" fontId="0" fillId="10" borderId="15" xfId="0" applyFill="1" applyBorder="1" applyAlignment="1">
      <alignment vertical="center" wrapText="1"/>
    </xf>
    <xf numFmtId="173" fontId="1" fillId="10" borderId="17" xfId="3" applyNumberFormat="1" applyFont="1" applyFill="1" applyBorder="1" applyAlignment="1">
      <alignment vertical="center"/>
    </xf>
    <xf numFmtId="0" fontId="0" fillId="10" borderId="18" xfId="0" applyFill="1" applyBorder="1" applyAlignment="1">
      <alignment vertical="center" wrapText="1"/>
    </xf>
    <xf numFmtId="165" fontId="0" fillId="10" borderId="5" xfId="1" applyNumberFormat="1" applyFont="1" applyFill="1" applyBorder="1" applyAlignment="1" applyProtection="1">
      <alignment horizontal="center" vertical="center"/>
      <protection locked="0"/>
    </xf>
    <xf numFmtId="0" fontId="0" fillId="10" borderId="6" xfId="0" applyFont="1" applyFill="1" applyBorder="1" applyAlignment="1" applyProtection="1">
      <alignment horizontal="left" vertical="center" wrapText="1"/>
      <protection locked="0"/>
    </xf>
    <xf numFmtId="166" fontId="0" fillId="10" borderId="5" xfId="2" applyNumberFormat="1" applyFont="1" applyFill="1" applyBorder="1" applyAlignment="1" applyProtection="1">
      <alignment horizontal="right" vertical="center"/>
      <protection locked="0"/>
    </xf>
    <xf numFmtId="2" fontId="0" fillId="10" borderId="5" xfId="2" applyNumberFormat="1" applyFont="1" applyFill="1" applyBorder="1" applyAlignment="1" applyProtection="1">
      <alignment horizontal="right" vertical="center"/>
      <protection locked="0"/>
    </xf>
    <xf numFmtId="166" fontId="0" fillId="10" borderId="8" xfId="2" applyNumberFormat="1" applyFont="1" applyFill="1" applyBorder="1" applyAlignment="1" applyProtection="1">
      <alignment horizontal="right" vertical="center"/>
      <protection locked="0"/>
    </xf>
    <xf numFmtId="0" fontId="0" fillId="10" borderId="9" xfId="0" applyFont="1" applyFill="1" applyBorder="1" applyAlignment="1" applyProtection="1">
      <alignment horizontal="left" vertical="center" wrapText="1"/>
      <protection locked="0"/>
    </xf>
    <xf numFmtId="0" fontId="0" fillId="10" borderId="1" xfId="0" applyFill="1" applyBorder="1"/>
    <xf numFmtId="0" fontId="0" fillId="3" borderId="0" xfId="0" applyFill="1" applyBorder="1" applyAlignment="1">
      <alignment vertical="center"/>
    </xf>
    <xf numFmtId="10" fontId="0" fillId="3" borderId="0" xfId="2" applyNumberFormat="1" applyFont="1" applyFill="1" applyBorder="1" applyAlignment="1">
      <alignment vertical="center"/>
    </xf>
    <xf numFmtId="168" fontId="11" fillId="3" borderId="0" xfId="0" applyNumberFormat="1" applyFont="1" applyFill="1" applyAlignment="1">
      <alignment vertical="center"/>
    </xf>
    <xf numFmtId="43" fontId="11" fillId="3" borderId="0" xfId="1" applyFont="1" applyFill="1" applyAlignment="1">
      <alignment vertical="center"/>
    </xf>
    <xf numFmtId="0" fontId="0" fillId="10" borderId="0" xfId="0" applyFill="1" applyBorder="1"/>
    <xf numFmtId="173" fontId="11" fillId="9" borderId="0" xfId="1" applyNumberFormat="1" applyFont="1" applyFill="1" applyAlignment="1">
      <alignment horizontal="right" vertical="center"/>
    </xf>
    <xf numFmtId="173" fontId="4" fillId="4" borderId="21" xfId="1" applyNumberFormat="1" applyFont="1" applyFill="1" applyBorder="1" applyAlignment="1">
      <alignment horizontal="right" vertical="center"/>
    </xf>
    <xf numFmtId="173" fontId="0" fillId="4" borderId="0" xfId="1" applyNumberFormat="1" applyFont="1" applyFill="1" applyAlignment="1">
      <alignment horizontal="right" vertical="center"/>
    </xf>
    <xf numFmtId="173" fontId="0" fillId="0" borderId="0" xfId="1" applyNumberFormat="1" applyFont="1" applyAlignment="1">
      <alignment horizontal="right" vertical="center"/>
    </xf>
    <xf numFmtId="173" fontId="0" fillId="0" borderId="0" xfId="1" applyNumberFormat="1" applyFont="1" applyAlignment="1">
      <alignment vertical="center"/>
    </xf>
    <xf numFmtId="173" fontId="0" fillId="3" borderId="0" xfId="1" applyNumberFormat="1" applyFont="1" applyFill="1" applyAlignment="1">
      <alignment horizontal="right" vertical="center"/>
    </xf>
    <xf numFmtId="173" fontId="0" fillId="9" borderId="0" xfId="1" applyNumberFormat="1" applyFont="1" applyFill="1" applyAlignment="1">
      <alignment horizontal="right" vertical="center"/>
    </xf>
    <xf numFmtId="9" fontId="10" fillId="0" borderId="0" xfId="2" applyFont="1"/>
    <xf numFmtId="166" fontId="0" fillId="9" borderId="3" xfId="2" applyNumberFormat="1" applyFont="1" applyFill="1" applyBorder="1" applyAlignment="1">
      <alignment vertical="center"/>
    </xf>
    <xf numFmtId="174" fontId="0" fillId="0" borderId="0" xfId="1" applyNumberFormat="1" applyFont="1"/>
    <xf numFmtId="0" fontId="0" fillId="0" borderId="2" xfId="0" applyFill="1" applyBorder="1" applyAlignment="1">
      <alignment vertical="center"/>
    </xf>
    <xf numFmtId="166" fontId="0" fillId="9" borderId="26" xfId="2" applyNumberFormat="1" applyFont="1" applyFill="1" applyBorder="1" applyAlignment="1">
      <alignment vertical="center"/>
    </xf>
    <xf numFmtId="172" fontId="0" fillId="10" borderId="0" xfId="1" applyNumberFormat="1" applyFont="1" applyFill="1" applyBorder="1"/>
    <xf numFmtId="0" fontId="4" fillId="0" borderId="2" xfId="0" applyFont="1" applyFill="1" applyBorder="1" applyAlignment="1">
      <alignment horizontal="right" vertical="center"/>
    </xf>
    <xf numFmtId="168" fontId="0" fillId="0" borderId="35" xfId="0" applyNumberFormat="1" applyFill="1" applyBorder="1" applyAlignment="1">
      <alignment vertical="center"/>
    </xf>
    <xf numFmtId="168" fontId="0" fillId="0" borderId="10" xfId="0" applyNumberFormat="1" applyFill="1" applyBorder="1" applyAlignment="1">
      <alignment vertical="center"/>
    </xf>
    <xf numFmtId="168" fontId="0" fillId="0" borderId="26" xfId="0" applyNumberFormat="1" applyFill="1" applyBorder="1" applyAlignment="1">
      <alignment vertical="center"/>
    </xf>
    <xf numFmtId="168" fontId="0" fillId="0" borderId="32" xfId="0" applyNumberFormat="1" applyFill="1" applyBorder="1" applyAlignment="1">
      <alignment vertical="center"/>
    </xf>
    <xf numFmtId="168" fontId="4" fillId="0" borderId="3" xfId="0" applyNumberFormat="1" applyFont="1" applyFill="1" applyBorder="1" applyAlignment="1">
      <alignment vertical="center"/>
    </xf>
    <xf numFmtId="0" fontId="31" fillId="3" borderId="0" xfId="0" applyFont="1" applyFill="1" applyBorder="1" applyAlignment="1">
      <alignment vertical="center"/>
    </xf>
    <xf numFmtId="0" fontId="32" fillId="3" borderId="0" xfId="0" applyFont="1" applyFill="1" applyBorder="1" applyAlignment="1">
      <alignment vertical="center"/>
    </xf>
    <xf numFmtId="0" fontId="11" fillId="0" borderId="2" xfId="0" applyFont="1" applyFill="1" applyBorder="1" applyAlignment="1">
      <alignment vertical="center" wrapText="1"/>
    </xf>
    <xf numFmtId="0" fontId="11" fillId="0" borderId="1" xfId="0" applyFont="1" applyFill="1" applyBorder="1" applyAlignment="1">
      <alignment vertical="center" wrapText="1"/>
    </xf>
    <xf numFmtId="0" fontId="11" fillId="0" borderId="22" xfId="0" applyFont="1" applyFill="1" applyBorder="1" applyAlignment="1">
      <alignment vertical="center" wrapText="1"/>
    </xf>
    <xf numFmtId="0" fontId="11" fillId="0" borderId="3" xfId="0" applyFont="1" applyFill="1" applyBorder="1" applyAlignment="1">
      <alignment vertical="center" wrapText="1"/>
    </xf>
  </cellXfs>
  <cellStyles count="4">
    <cellStyle name="Comma 3" xfId="3" xr:uid="{00000000-0005-0000-0000-000001000000}"/>
    <cellStyle name="Komma" xfId="1" builtinId="3"/>
    <cellStyle name="Normal" xfId="0" builtinId="0"/>
    <cellStyle name="Pro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75893</xdr:colOff>
      <xdr:row>3</xdr:row>
      <xdr:rowOff>12700</xdr:rowOff>
    </xdr:from>
    <xdr:to>
      <xdr:col>2</xdr:col>
      <xdr:colOff>1114174</xdr:colOff>
      <xdr:row>4</xdr:row>
      <xdr:rowOff>129540</xdr:rowOff>
    </xdr:to>
    <xdr:pic>
      <xdr:nvPicPr>
        <xdr:cNvPr id="2" name="Picture 1">
          <a:extLst>
            <a:ext uri="{FF2B5EF4-FFF2-40B4-BE49-F238E27FC236}">
              <a16:creationId xmlns:a16="http://schemas.microsoft.com/office/drawing/2014/main" id="{314EEFE5-E4F0-4541-87DC-C42EBC4E09EE}"/>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2613" y="614680"/>
          <a:ext cx="1038281" cy="299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1571618</xdr:colOff>
      <xdr:row>3</xdr:row>
      <xdr:rowOff>0</xdr:rowOff>
    </xdr:from>
    <xdr:ext cx="4018847" cy="51026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611498" y="426720"/>
              <a:ext cx="4018847" cy="510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it-IT" sz="1100" i="1">
                      <a:solidFill>
                        <a:schemeClr val="tx1"/>
                      </a:solidFill>
                      <a:effectLst/>
                      <a:latin typeface="Cambria Math" panose="02040503050406030204" pitchFamily="18" charset="0"/>
                      <a:ea typeface="+mn-ea"/>
                      <a:cs typeface="+mn-cs"/>
                    </a:rPr>
                    <m:t>𝑊𝐴𝐶𝐶</m:t>
                  </m:r>
                  <m:r>
                    <a:rPr lang="en-GB" sz="1100" i="1">
                      <a:solidFill>
                        <a:schemeClr val="tx1"/>
                      </a:solidFill>
                      <a:effectLst/>
                      <a:latin typeface="Cambria Math" panose="02040503050406030204" pitchFamily="18" charset="0"/>
                      <a:ea typeface="+mn-ea"/>
                      <a:cs typeface="+mn-cs"/>
                    </a:rPr>
                    <m:t>= </m:t>
                  </m:r>
                  <m:f>
                    <m:fPr>
                      <m:ctrlPr>
                        <a:rPr lang="en-US" sz="1100" i="1">
                          <a:solidFill>
                            <a:schemeClr val="tx1"/>
                          </a:solidFill>
                          <a:effectLst/>
                          <a:latin typeface="Cambria Math" panose="02040503050406030204" pitchFamily="18" charset="0"/>
                          <a:ea typeface="+mn-ea"/>
                          <a:cs typeface="+mn-cs"/>
                        </a:rPr>
                      </m:ctrlPr>
                    </m:fPr>
                    <m:num>
                      <m:r>
                        <a:rPr lang="it-IT" sz="1100" i="1">
                          <a:solidFill>
                            <a:schemeClr val="tx1"/>
                          </a:solidFill>
                          <a:effectLst/>
                          <a:latin typeface="Cambria Math" panose="02040503050406030204" pitchFamily="18" charset="0"/>
                          <a:ea typeface="+mn-ea"/>
                          <a:cs typeface="+mn-cs"/>
                        </a:rPr>
                        <m:t>𝐸</m:t>
                      </m:r>
                    </m:num>
                    <m:den>
                      <m:r>
                        <a:rPr lang="it-IT" sz="1100" i="1">
                          <a:solidFill>
                            <a:schemeClr val="tx1"/>
                          </a:solidFill>
                          <a:effectLst/>
                          <a:latin typeface="Cambria Math" panose="02040503050406030204" pitchFamily="18" charset="0"/>
                          <a:ea typeface="+mn-ea"/>
                          <a:cs typeface="+mn-cs"/>
                        </a:rPr>
                        <m:t>𝐷</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m:t>
                      </m:r>
                    </m:den>
                  </m:f>
                  <m:r>
                    <a:rPr lang="en-GB"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𝐸𝑅𝑃</m:t>
                      </m:r>
                    </m:e>
                  </m:d>
                  <m:r>
                    <a:rPr lang="en-GB"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it-IT" sz="1100" i="1">
                          <a:solidFill>
                            <a:schemeClr val="tx1"/>
                          </a:solidFill>
                          <a:effectLst/>
                          <a:latin typeface="Cambria Math" panose="02040503050406030204" pitchFamily="18" charset="0"/>
                          <a:ea typeface="+mn-ea"/>
                          <a:cs typeface="+mn-cs"/>
                        </a:rPr>
                        <m:t>𝐷</m:t>
                      </m:r>
                    </m:num>
                    <m:den>
                      <m:r>
                        <a:rPr lang="it-IT" sz="1100" i="1">
                          <a:solidFill>
                            <a:schemeClr val="tx1"/>
                          </a:solidFill>
                          <a:effectLst/>
                          <a:latin typeface="Cambria Math" panose="02040503050406030204" pitchFamily="18" charset="0"/>
                          <a:ea typeface="+mn-ea"/>
                          <a:cs typeface="+mn-cs"/>
                        </a:rPr>
                        <m:t>𝐷</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m:t>
                      </m:r>
                    </m:den>
                  </m:f>
                </m:oMath>
              </a14:m>
              <a:r>
                <a:rPr lang="en-GB" sz="1100">
                  <a:solidFill>
                    <a:schemeClr val="tx1"/>
                  </a:solidFill>
                  <a:effectLst/>
                  <a:latin typeface="+mn-lt"/>
                  <a:ea typeface="+mn-ea"/>
                  <a:cs typeface="+mn-cs"/>
                </a:rPr>
                <a:t>*(</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𝐷𝑃</m:t>
                  </m:r>
                  <m:r>
                    <a:rPr lang="en-GB" sz="110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en-GB" sz="1100" i="1">
                      <a:solidFill>
                        <a:schemeClr val="tx1"/>
                      </a:solidFill>
                      <a:effectLst/>
                      <a:latin typeface="Cambria Math" panose="02040503050406030204" pitchFamily="18" charset="0"/>
                      <a:ea typeface="+mn-ea"/>
                      <a:cs typeface="+mn-cs"/>
                    </a:rPr>
                    <m:t>)</m:t>
                  </m:r>
                </m:oMath>
              </a14:m>
              <a:endParaRPr lang="en-US" sz="1100">
                <a:solidFill>
                  <a:schemeClr val="tx1"/>
                </a:solidFill>
                <a:effectLst/>
                <a:latin typeface="+mn-lt"/>
                <a:ea typeface="+mn-ea"/>
                <a:cs typeface="+mn-cs"/>
              </a:endParaRPr>
            </a:p>
            <a:p>
              <a:endParaRPr lang="en-US" sz="1100"/>
            </a:p>
          </xdr:txBody>
        </xdr:sp>
      </mc:Choice>
      <mc:Fallback xmlns="">
        <xdr:sp macro="" textlink="">
          <xdr:nvSpPr>
            <xdr:cNvPr id="2" name="TextBox 1"/>
            <xdr:cNvSpPr txBox="1"/>
          </xdr:nvSpPr>
          <xdr:spPr>
            <a:xfrm>
              <a:off x="611498" y="426720"/>
              <a:ext cx="4018847" cy="510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it-IT" sz="1100" i="0">
                  <a:solidFill>
                    <a:schemeClr val="tx1"/>
                  </a:solidFill>
                  <a:effectLst/>
                  <a:latin typeface="Cambria Math" panose="02040503050406030204" pitchFamily="18" charset="0"/>
                  <a:ea typeface="+mn-ea"/>
                  <a:cs typeface="+mn-cs"/>
                </a:rPr>
                <a:t>𝑊𝐴𝐶𝐶</a:t>
              </a:r>
              <a:r>
                <a:rPr lang="en-GB" sz="1100" i="0">
                  <a:solidFill>
                    <a:schemeClr val="tx1"/>
                  </a:solidFill>
                  <a:effectLst/>
                  <a:latin typeface="Cambria Math" panose="02040503050406030204" pitchFamily="18" charset="0"/>
                  <a:ea typeface="+mn-ea"/>
                  <a:cs typeface="+mn-cs"/>
                </a:rPr>
                <a:t>= </a:t>
              </a:r>
              <a:r>
                <a:rPr lang="it-IT" sz="1100" i="0">
                  <a:solidFill>
                    <a:schemeClr val="tx1"/>
                  </a:solidFill>
                  <a:effectLst/>
                  <a:latin typeface="Cambria Math" panose="02040503050406030204" pitchFamily="18" charset="0"/>
                  <a:ea typeface="+mn-ea"/>
                  <a:cs typeface="+mn-cs"/>
                </a:rPr>
                <a:t> 𝐸</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a:t>
              </a:r>
              <a:r>
                <a:rPr lang="en-US" sz="1100" i="0">
                  <a:solidFill>
                    <a:schemeClr val="tx1"/>
                  </a:solidFill>
                  <a:effectLst/>
                  <a:latin typeface="Cambria Math" panose="02040503050406030204" pitchFamily="18" charset="0"/>
                  <a:ea typeface="+mn-ea"/>
                  <a:cs typeface="+mn-cs"/>
                </a:rPr>
                <a:t>)</a:t>
              </a:r>
              <a:r>
                <a:rPr lang="en-GB"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𝐸𝑅𝑃)</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a:t>
              </a:r>
              <a:r>
                <a:rPr lang="en-US" sz="1100" i="0">
                  <a:solidFill>
                    <a:schemeClr val="tx1"/>
                  </a:solidFill>
                  <a:effectLst/>
                  <a:latin typeface="Cambria Math" panose="02040503050406030204" pitchFamily="18" charset="0"/>
                  <a:ea typeface="+mn-ea"/>
                  <a:cs typeface="+mn-cs"/>
                </a:rPr>
                <a:t>)</a:t>
              </a:r>
              <a:r>
                <a:rPr lang="en-GB" sz="1100">
                  <a:solidFill>
                    <a:schemeClr val="tx1"/>
                  </a:solidFill>
                  <a:effectLst/>
                  <a:latin typeface="+mn-lt"/>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𝐷𝑃</a:t>
              </a:r>
              <a:r>
                <a:rPr lang="en-GB" sz="110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en-GB" sz="1100" i="0">
                  <a:solidFill>
                    <a:schemeClr val="tx1"/>
                  </a:solidFill>
                  <a:effectLst/>
                  <a:latin typeface="Cambria Math" panose="02040503050406030204" pitchFamily="18" charset="0"/>
                  <a:ea typeface="+mn-ea"/>
                  <a:cs typeface="+mn-cs"/>
                </a:rPr>
                <a:t>)</a:t>
              </a:r>
              <a:endParaRPr lang="en-US" sz="1100">
                <a:solidFill>
                  <a:schemeClr val="tx1"/>
                </a:solidFill>
                <a:effectLst/>
                <a:latin typeface="+mn-lt"/>
                <a:ea typeface="+mn-ea"/>
                <a:cs typeface="+mn-cs"/>
              </a:endParaRPr>
            </a:p>
            <a:p>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showGridLines="0" zoomScale="96" workbookViewId="0">
      <pane xSplit="2" ySplit="3" topLeftCell="C4" activePane="bottomRight" state="frozen"/>
      <selection pane="topRight" activeCell="C1" sqref="C1"/>
      <selection pane="bottomLeft" activeCell="A5" sqref="A5"/>
      <selection pane="bottomRight" activeCell="B5" sqref="B5"/>
    </sheetView>
  </sheetViews>
  <sheetFormatPr defaultRowHeight="14.5" x14ac:dyDescent="0.35"/>
  <cols>
    <col min="1" max="1" width="2" customWidth="1"/>
    <col min="2" max="2" width="21.54296875" customWidth="1"/>
    <col min="3" max="3" width="19.54296875" style="266" customWidth="1"/>
    <col min="4" max="10" width="19.54296875" customWidth="1"/>
  </cols>
  <sheetData>
    <row r="1" spans="1:10" ht="17" x14ac:dyDescent="0.35">
      <c r="A1" s="1" t="s">
        <v>176</v>
      </c>
      <c r="B1" s="191"/>
      <c r="C1" s="52"/>
      <c r="D1" s="52"/>
      <c r="E1" s="52"/>
      <c r="F1" s="52"/>
      <c r="G1" s="52"/>
      <c r="H1" s="52"/>
      <c r="I1" s="52"/>
      <c r="J1" s="52"/>
    </row>
    <row r="3" spans="1:10" x14ac:dyDescent="0.35">
      <c r="B3" s="260" t="s">
        <v>157</v>
      </c>
      <c r="C3" s="262"/>
      <c r="D3" s="260"/>
      <c r="E3" s="262"/>
      <c r="F3" s="260"/>
      <c r="G3" s="262"/>
      <c r="H3" s="260"/>
      <c r="I3" s="262"/>
      <c r="J3" s="260"/>
    </row>
    <row r="4" spans="1:10" s="151" customFormat="1" ht="6" customHeight="1" x14ac:dyDescent="0.35">
      <c r="B4" s="146"/>
      <c r="C4" s="272"/>
      <c r="D4" s="146"/>
      <c r="E4" s="272"/>
      <c r="F4" s="146"/>
      <c r="G4" s="272"/>
      <c r="H4" s="146"/>
      <c r="I4" s="272"/>
      <c r="J4" s="146"/>
    </row>
    <row r="5" spans="1:10" x14ac:dyDescent="0.35">
      <c r="B5" s="290"/>
      <c r="C5" s="267" t="s">
        <v>174</v>
      </c>
      <c r="D5" s="216"/>
      <c r="E5" s="216"/>
      <c r="F5" s="216"/>
      <c r="G5" s="216"/>
      <c r="H5" s="216"/>
      <c r="I5" s="216"/>
      <c r="J5" s="217"/>
    </row>
    <row r="6" spans="1:10" x14ac:dyDescent="0.35">
      <c r="B6" s="213"/>
      <c r="C6" s="268" t="s">
        <v>175</v>
      </c>
      <c r="D6" s="214"/>
      <c r="E6" s="214"/>
      <c r="F6" s="214"/>
      <c r="G6" s="214"/>
      <c r="H6" s="214"/>
      <c r="I6" s="214"/>
      <c r="J6" s="215"/>
    </row>
    <row r="8" spans="1:10" x14ac:dyDescent="0.35">
      <c r="B8" s="260" t="s">
        <v>160</v>
      </c>
      <c r="C8" s="262"/>
      <c r="D8" s="260"/>
      <c r="E8" s="262"/>
      <c r="F8" s="260"/>
      <c r="G8" s="262"/>
      <c r="H8" s="260"/>
      <c r="I8" s="262"/>
      <c r="J8" s="260"/>
    </row>
    <row r="9" spans="1:10" s="151" customFormat="1" ht="6" customHeight="1" x14ac:dyDescent="0.35">
      <c r="B9" s="146"/>
      <c r="C9" s="272"/>
      <c r="D9" s="146"/>
      <c r="E9" s="272"/>
      <c r="F9" s="146"/>
      <c r="G9" s="272"/>
      <c r="H9" s="146"/>
      <c r="I9" s="272"/>
      <c r="J9" s="146"/>
    </row>
    <row r="10" spans="1:10" ht="45" customHeight="1" x14ac:dyDescent="0.35">
      <c r="B10" s="270" t="s">
        <v>166</v>
      </c>
      <c r="C10" s="318" t="s">
        <v>164</v>
      </c>
      <c r="D10" s="319"/>
      <c r="E10" s="319"/>
      <c r="F10" s="319"/>
      <c r="G10" s="319"/>
      <c r="H10" s="319"/>
      <c r="I10" s="319"/>
      <c r="J10" s="320"/>
    </row>
    <row r="11" spans="1:10" ht="45" customHeight="1" x14ac:dyDescent="0.35">
      <c r="B11" s="270" t="s">
        <v>165</v>
      </c>
      <c r="C11" s="317" t="s">
        <v>177</v>
      </c>
      <c r="D11" s="317"/>
      <c r="E11" s="317"/>
      <c r="F11" s="317"/>
      <c r="G11" s="317"/>
      <c r="H11" s="317"/>
      <c r="I11" s="317"/>
      <c r="J11" s="317"/>
    </row>
    <row r="12" spans="1:10" ht="45" customHeight="1" x14ac:dyDescent="0.35">
      <c r="B12" s="270" t="s">
        <v>167</v>
      </c>
      <c r="C12" s="317" t="s">
        <v>185</v>
      </c>
      <c r="D12" s="317"/>
      <c r="E12" s="317"/>
      <c r="F12" s="317"/>
      <c r="G12" s="317"/>
      <c r="H12" s="317"/>
      <c r="I12" s="317"/>
      <c r="J12" s="317"/>
    </row>
    <row r="13" spans="1:10" ht="45" customHeight="1" x14ac:dyDescent="0.35">
      <c r="B13" s="270" t="s">
        <v>168</v>
      </c>
      <c r="C13" s="317" t="s">
        <v>181</v>
      </c>
      <c r="D13" s="317"/>
      <c r="E13" s="317"/>
      <c r="F13" s="317"/>
      <c r="G13" s="317"/>
      <c r="H13" s="317"/>
      <c r="I13" s="317"/>
      <c r="J13" s="317"/>
    </row>
    <row r="14" spans="1:10" ht="45" customHeight="1" x14ac:dyDescent="0.35">
      <c r="B14" s="270" t="s">
        <v>169</v>
      </c>
      <c r="C14" s="317" t="s">
        <v>182</v>
      </c>
      <c r="D14" s="317"/>
      <c r="E14" s="317"/>
      <c r="F14" s="317"/>
      <c r="G14" s="317"/>
      <c r="H14" s="317"/>
      <c r="I14" s="317"/>
      <c r="J14" s="317"/>
    </row>
    <row r="15" spans="1:10" ht="45" customHeight="1" x14ac:dyDescent="0.35">
      <c r="B15" s="270" t="s">
        <v>170</v>
      </c>
      <c r="C15" s="317" t="s">
        <v>183</v>
      </c>
      <c r="D15" s="317"/>
      <c r="E15" s="317"/>
      <c r="F15" s="317"/>
      <c r="G15" s="317"/>
      <c r="H15" s="317"/>
      <c r="I15" s="317"/>
      <c r="J15" s="317"/>
    </row>
    <row r="16" spans="1:10" ht="45" customHeight="1" x14ac:dyDescent="0.35">
      <c r="B16" s="270" t="s">
        <v>161</v>
      </c>
      <c r="C16" s="317" t="s">
        <v>179</v>
      </c>
      <c r="D16" s="317"/>
      <c r="E16" s="317"/>
      <c r="F16" s="317"/>
      <c r="G16" s="317"/>
      <c r="H16" s="317"/>
      <c r="I16" s="317"/>
      <c r="J16" s="317"/>
    </row>
    <row r="17" spans="2:10" ht="45" customHeight="1" x14ac:dyDescent="0.35">
      <c r="B17" s="270" t="s">
        <v>171</v>
      </c>
      <c r="C17" s="317" t="s">
        <v>180</v>
      </c>
      <c r="D17" s="317"/>
      <c r="E17" s="317"/>
      <c r="F17" s="317"/>
      <c r="G17" s="317"/>
      <c r="H17" s="317"/>
      <c r="I17" s="317"/>
      <c r="J17" s="317"/>
    </row>
    <row r="18" spans="2:10" ht="45" customHeight="1" x14ac:dyDescent="0.35">
      <c r="B18" s="270" t="s">
        <v>163</v>
      </c>
      <c r="C18" s="317" t="s">
        <v>178</v>
      </c>
      <c r="D18" s="317"/>
      <c r="E18" s="317"/>
      <c r="F18" s="317"/>
      <c r="G18" s="317"/>
      <c r="H18" s="317"/>
      <c r="I18" s="317"/>
      <c r="J18" s="317"/>
    </row>
    <row r="19" spans="2:10" ht="45" customHeight="1" x14ac:dyDescent="0.35">
      <c r="B19" s="270" t="s">
        <v>162</v>
      </c>
      <c r="C19" s="317" t="s">
        <v>184</v>
      </c>
      <c r="D19" s="317"/>
      <c r="E19" s="317"/>
      <c r="F19" s="317"/>
      <c r="G19" s="317"/>
      <c r="H19" s="317"/>
      <c r="I19" s="317"/>
      <c r="J19" s="317"/>
    </row>
    <row r="20" spans="2:10" x14ac:dyDescent="0.35">
      <c r="B20" s="269"/>
      <c r="C20" s="269"/>
      <c r="D20" s="269"/>
      <c r="E20" s="269"/>
      <c r="F20" s="269"/>
      <c r="G20" s="269"/>
      <c r="H20" s="269"/>
      <c r="I20" s="269"/>
      <c r="J20" s="269"/>
    </row>
    <row r="21" spans="2:10" x14ac:dyDescent="0.35">
      <c r="B21" s="269"/>
      <c r="C21" s="269"/>
      <c r="D21" s="269"/>
      <c r="E21" s="269"/>
      <c r="F21" s="269"/>
      <c r="G21" s="269"/>
      <c r="H21" s="269"/>
      <c r="I21" s="269"/>
      <c r="J21" s="269"/>
    </row>
    <row r="22" spans="2:10" x14ac:dyDescent="0.35">
      <c r="B22" s="269"/>
      <c r="C22" s="269"/>
      <c r="D22" s="269"/>
      <c r="E22" s="269"/>
      <c r="F22" s="269"/>
      <c r="G22" s="269"/>
      <c r="H22" s="269"/>
      <c r="I22" s="269"/>
      <c r="J22" s="269"/>
    </row>
    <row r="23" spans="2:10" x14ac:dyDescent="0.35">
      <c r="B23" s="269"/>
      <c r="C23" s="269"/>
      <c r="D23" s="269"/>
      <c r="E23" s="269"/>
      <c r="F23" s="269"/>
      <c r="G23" s="269"/>
      <c r="H23" s="269"/>
      <c r="I23" s="269"/>
      <c r="J23" s="269"/>
    </row>
  </sheetData>
  <mergeCells count="10">
    <mergeCell ref="C19:J19"/>
    <mergeCell ref="C18:J18"/>
    <mergeCell ref="C13:J13"/>
    <mergeCell ref="C10:J10"/>
    <mergeCell ref="C12:J12"/>
    <mergeCell ref="C11:J11"/>
    <mergeCell ref="C17:J17"/>
    <mergeCell ref="C14:J14"/>
    <mergeCell ref="C16:J16"/>
    <mergeCell ref="C15:J15"/>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46"/>
  <sheetViews>
    <sheetView zoomScale="84" workbookViewId="0">
      <pane xSplit="2" ySplit="10" topLeftCell="C11" activePane="bottomRight" state="frozen"/>
      <selection activeCell="C23" sqref="C23"/>
      <selection pane="topRight" activeCell="C23" sqref="C23"/>
      <selection pane="bottomLeft" activeCell="C23" sqref="C23"/>
      <selection pane="bottomRight" activeCell="C30" sqref="C30"/>
    </sheetView>
  </sheetViews>
  <sheetFormatPr defaultColWidth="8.7265625" defaultRowHeight="14.5" x14ac:dyDescent="0.35"/>
  <cols>
    <col min="1" max="2" width="3.1796875" style="151" customWidth="1"/>
    <col min="3" max="3" width="54.7265625" style="151" customWidth="1"/>
    <col min="4" max="4" width="11.7265625" style="151" customWidth="1"/>
    <col min="5" max="5" width="25.7265625" style="151" customWidth="1"/>
    <col min="6" max="6" width="20.453125" style="151" customWidth="1"/>
    <col min="7" max="7" width="39.54296875" style="151" customWidth="1"/>
    <col min="8" max="16384" width="8.7265625" style="151"/>
  </cols>
  <sheetData>
    <row r="1" spans="1:25" s="23" customFormat="1" ht="17" x14ac:dyDescent="0.4">
      <c r="A1" s="1" t="s">
        <v>118</v>
      </c>
      <c r="B1" s="1"/>
      <c r="C1" s="1"/>
      <c r="D1" s="1"/>
      <c r="E1" s="1"/>
      <c r="F1" s="1"/>
      <c r="G1" s="1"/>
      <c r="H1" s="1"/>
      <c r="I1" s="1"/>
      <c r="J1" s="1"/>
      <c r="K1" s="1"/>
      <c r="L1" s="1"/>
      <c r="M1" s="1"/>
      <c r="N1" s="1"/>
      <c r="O1" s="1"/>
      <c r="P1" s="1"/>
      <c r="Q1" s="141"/>
      <c r="R1" s="141"/>
      <c r="S1" s="142"/>
      <c r="T1" s="142"/>
      <c r="U1" s="142"/>
      <c r="V1" s="143"/>
      <c r="W1" s="144"/>
      <c r="Y1" s="145"/>
    </row>
    <row r="2" spans="1:25" s="7" customFormat="1" ht="13.9" customHeight="1" x14ac:dyDescent="0.35">
      <c r="A2" s="146"/>
      <c r="B2" s="146"/>
      <c r="C2" s="146"/>
      <c r="D2" s="146"/>
      <c r="E2" s="146"/>
      <c r="F2" s="146"/>
      <c r="G2" s="146"/>
      <c r="H2" s="146"/>
      <c r="I2" s="146"/>
      <c r="J2" s="146"/>
      <c r="K2" s="146"/>
      <c r="L2" s="146"/>
      <c r="M2" s="146"/>
      <c r="N2" s="146"/>
      <c r="O2" s="146"/>
      <c r="P2" s="146"/>
      <c r="Q2" s="147"/>
      <c r="R2" s="147"/>
      <c r="S2" s="147"/>
      <c r="T2" s="147"/>
      <c r="U2" s="147"/>
      <c r="V2" s="148"/>
      <c r="W2" s="149"/>
      <c r="Y2" s="150"/>
    </row>
    <row r="3" spans="1:25" x14ac:dyDescent="0.35">
      <c r="B3" s="152" t="s">
        <v>128</v>
      </c>
      <c r="C3" s="153"/>
      <c r="D3" s="153"/>
      <c r="E3" s="153"/>
      <c r="F3" s="153"/>
      <c r="G3" s="153"/>
      <c r="H3" s="153"/>
      <c r="I3" s="153"/>
      <c r="J3" s="153"/>
    </row>
    <row r="4" spans="1:25" x14ac:dyDescent="0.35">
      <c r="B4" s="154"/>
      <c r="D4" s="155"/>
      <c r="E4" s="156"/>
    </row>
    <row r="5" spans="1:25" x14ac:dyDescent="0.35">
      <c r="B5" s="154"/>
      <c r="D5" s="157"/>
    </row>
    <row r="6" spans="1:25" s="158" customFormat="1" x14ac:dyDescent="0.35">
      <c r="B6" s="159" t="s">
        <v>129</v>
      </c>
      <c r="C6" s="159"/>
      <c r="D6" s="159"/>
      <c r="E6" s="159"/>
      <c r="F6" s="159"/>
      <c r="G6" s="159"/>
      <c r="H6" s="159"/>
      <c r="I6" s="159"/>
      <c r="J6" s="159"/>
    </row>
    <row r="7" spans="1:25" x14ac:dyDescent="0.35">
      <c r="B7" s="160" t="s">
        <v>130</v>
      </c>
    </row>
    <row r="8" spans="1:25" x14ac:dyDescent="0.35">
      <c r="B8" s="151" t="s">
        <v>187</v>
      </c>
    </row>
    <row r="10" spans="1:25" s="23" customFormat="1" ht="17" x14ac:dyDescent="0.4">
      <c r="A10" s="24" t="s">
        <v>24</v>
      </c>
      <c r="B10" s="24"/>
      <c r="C10" s="24"/>
      <c r="D10" s="24"/>
      <c r="E10" s="24"/>
      <c r="F10" s="24"/>
      <c r="G10" s="24"/>
      <c r="H10" s="24"/>
      <c r="I10" s="24"/>
      <c r="J10" s="24"/>
      <c r="K10" s="24"/>
      <c r="L10" s="24"/>
      <c r="M10" s="24"/>
      <c r="N10" s="24"/>
      <c r="O10" s="24"/>
      <c r="P10" s="24"/>
      <c r="Q10" s="24"/>
    </row>
    <row r="11" spans="1:25" ht="15" thickBot="1" x14ac:dyDescent="0.4">
      <c r="B11" s="161"/>
    </row>
    <row r="12" spans="1:25" x14ac:dyDescent="0.35">
      <c r="C12" s="162" t="s">
        <v>131</v>
      </c>
      <c r="D12" s="163" t="s">
        <v>132</v>
      </c>
      <c r="E12" s="279" t="s">
        <v>133</v>
      </c>
      <c r="F12" s="164" t="s">
        <v>134</v>
      </c>
    </row>
    <row r="13" spans="1:25" ht="15" thickBot="1" x14ac:dyDescent="0.4">
      <c r="C13" s="165" t="s">
        <v>118</v>
      </c>
      <c r="D13" s="166" t="s">
        <v>135</v>
      </c>
      <c r="E13" s="222" t="str">
        <f>IF($E$12=$X$16,$E$16,IF($E$12=$X$17,$E$24,IF($E$12=$X$18,$E$26,"")))</f>
        <v/>
      </c>
      <c r="F13" s="167"/>
    </row>
    <row r="14" spans="1:25" ht="15" thickBot="1" x14ac:dyDescent="0.4">
      <c r="C14" s="168"/>
      <c r="D14" s="169"/>
    </row>
    <row r="15" spans="1:25" x14ac:dyDescent="0.35">
      <c r="C15" s="170" t="s">
        <v>136</v>
      </c>
      <c r="D15" s="171" t="s">
        <v>132</v>
      </c>
      <c r="E15" s="171" t="s">
        <v>6</v>
      </c>
      <c r="F15" s="163" t="s">
        <v>7</v>
      </c>
      <c r="G15" s="152"/>
    </row>
    <row r="16" spans="1:25" x14ac:dyDescent="0.35">
      <c r="C16" s="172" t="s">
        <v>133</v>
      </c>
      <c r="D16" s="173" t="s">
        <v>135</v>
      </c>
      <c r="E16" s="221" t="str">
        <f>IFERROR((E19*(1+E17))/(E18-E17),"")</f>
        <v/>
      </c>
      <c r="F16" s="174"/>
      <c r="G16" s="152"/>
      <c r="X16" s="175" t="str">
        <f>C16</f>
        <v>1. Gordon Growth Formula</v>
      </c>
    </row>
    <row r="17" spans="1:24" x14ac:dyDescent="0.35">
      <c r="C17" s="176" t="s">
        <v>137</v>
      </c>
      <c r="D17" s="177" t="s">
        <v>138</v>
      </c>
      <c r="E17" s="280"/>
      <c r="F17" s="281"/>
      <c r="G17" s="164" t="s">
        <v>139</v>
      </c>
      <c r="X17" s="175" t="str">
        <f>C24</f>
        <v>2. Exit multiples</v>
      </c>
    </row>
    <row r="18" spans="1:24" x14ac:dyDescent="0.35">
      <c r="C18" s="176" t="s">
        <v>0</v>
      </c>
      <c r="D18" s="177" t="s">
        <v>138</v>
      </c>
      <c r="E18" s="223" t="str">
        <f>wacc!C27</f>
        <v/>
      </c>
      <c r="F18" s="174"/>
      <c r="G18" s="178" t="s">
        <v>140</v>
      </c>
      <c r="X18" s="175" t="str">
        <f>C26</f>
        <v>3. Other</v>
      </c>
    </row>
    <row r="19" spans="1:24" x14ac:dyDescent="0.35">
      <c r="C19" s="176" t="s">
        <v>141</v>
      </c>
      <c r="D19" s="177" t="s">
        <v>135</v>
      </c>
      <c r="E19" s="224">
        <f>+E20+E21+E22+E23</f>
        <v>0</v>
      </c>
      <c r="F19" s="174"/>
      <c r="G19" s="164"/>
    </row>
    <row r="20" spans="1:24" x14ac:dyDescent="0.35">
      <c r="C20" s="179" t="s">
        <v>142</v>
      </c>
      <c r="D20" s="177" t="s">
        <v>135</v>
      </c>
      <c r="E20" s="225">
        <f>fg_calculation!Q41</f>
        <v>0</v>
      </c>
      <c r="F20" s="174"/>
      <c r="G20" s="178" t="s">
        <v>143</v>
      </c>
    </row>
    <row r="21" spans="1:24" x14ac:dyDescent="0.35">
      <c r="C21" s="179" t="s">
        <v>144</v>
      </c>
      <c r="D21" s="177" t="s">
        <v>135</v>
      </c>
      <c r="E21" s="225">
        <f>fg_calculation!Q46</f>
        <v>0</v>
      </c>
      <c r="F21" s="174"/>
      <c r="G21" s="178" t="s">
        <v>145</v>
      </c>
    </row>
    <row r="22" spans="1:24" x14ac:dyDescent="0.35">
      <c r="C22" s="179" t="s">
        <v>146</v>
      </c>
      <c r="D22" s="177" t="s">
        <v>135</v>
      </c>
      <c r="E22" s="226">
        <f>fg_calculation!Q48</f>
        <v>0</v>
      </c>
      <c r="F22" s="174"/>
      <c r="G22" s="178" t="s">
        <v>147</v>
      </c>
    </row>
    <row r="23" spans="1:24" ht="15" thickBot="1" x14ac:dyDescent="0.4">
      <c r="C23" s="180" t="s">
        <v>148</v>
      </c>
      <c r="D23" s="181" t="s">
        <v>135</v>
      </c>
      <c r="E23" s="282"/>
      <c r="F23" s="283"/>
      <c r="G23" s="164" t="s">
        <v>149</v>
      </c>
    </row>
    <row r="24" spans="1:24" x14ac:dyDescent="0.35">
      <c r="C24" s="183" t="s">
        <v>150</v>
      </c>
      <c r="D24" s="184"/>
      <c r="E24" s="185"/>
      <c r="F24" s="186"/>
      <c r="G24" s="164" t="s">
        <v>151</v>
      </c>
    </row>
    <row r="25" spans="1:24" ht="15" thickBot="1" x14ac:dyDescent="0.4">
      <c r="C25" s="187"/>
      <c r="D25" s="181"/>
      <c r="E25" s="188"/>
      <c r="F25" s="182"/>
      <c r="G25" s="164"/>
    </row>
    <row r="26" spans="1:24" x14ac:dyDescent="0.35">
      <c r="C26" s="189" t="s">
        <v>152</v>
      </c>
      <c r="D26" s="177"/>
      <c r="E26" s="190"/>
      <c r="F26" s="174"/>
      <c r="G26" s="164" t="s">
        <v>151</v>
      </c>
    </row>
    <row r="27" spans="1:24" ht="15" thickBot="1" x14ac:dyDescent="0.4">
      <c r="C27" s="187"/>
      <c r="D27" s="181"/>
      <c r="E27" s="188"/>
      <c r="F27" s="182"/>
      <c r="G27" s="152"/>
    </row>
    <row r="29" spans="1:24" s="23" customFormat="1" ht="17" x14ac:dyDescent="0.4">
      <c r="A29" s="24" t="s">
        <v>34</v>
      </c>
      <c r="B29" s="24"/>
      <c r="C29" s="24"/>
      <c r="D29" s="24"/>
      <c r="E29" s="24"/>
      <c r="F29" s="24"/>
      <c r="G29" s="24"/>
      <c r="H29" s="24"/>
      <c r="I29" s="24"/>
      <c r="J29" s="24"/>
      <c r="K29" s="24"/>
      <c r="L29" s="24"/>
      <c r="M29" s="24"/>
      <c r="N29" s="24"/>
      <c r="O29" s="24"/>
      <c r="P29" s="24"/>
      <c r="Q29" s="24"/>
    </row>
    <row r="30" spans="1:24" s="23" customFormat="1" ht="17.5" thickBot="1" x14ac:dyDescent="0.45">
      <c r="A30" s="22"/>
      <c r="B30" s="22"/>
      <c r="C30" s="22"/>
      <c r="D30" s="22"/>
      <c r="E30" s="22"/>
      <c r="F30" s="22"/>
      <c r="G30" s="22"/>
      <c r="H30" s="22"/>
      <c r="I30" s="22"/>
      <c r="J30" s="22"/>
      <c r="K30" s="22"/>
      <c r="L30" s="22"/>
      <c r="M30" s="22"/>
      <c r="N30" s="22"/>
      <c r="O30" s="22"/>
      <c r="P30" s="22"/>
      <c r="Q30" s="22"/>
    </row>
    <row r="31" spans="1:24" x14ac:dyDescent="0.35">
      <c r="C31" s="162" t="s">
        <v>131</v>
      </c>
      <c r="D31" s="163" t="s">
        <v>132</v>
      </c>
      <c r="E31" s="279" t="s">
        <v>133</v>
      </c>
      <c r="F31" s="164" t="s">
        <v>134</v>
      </c>
    </row>
    <row r="32" spans="1:24" ht="15" thickBot="1" x14ac:dyDescent="0.4">
      <c r="C32" s="165" t="s">
        <v>118</v>
      </c>
      <c r="D32" s="166" t="s">
        <v>135</v>
      </c>
      <c r="E32" s="222" t="str">
        <f>IF($E$31=$X$35,$E$35,IF($E$31=$X$36,$E$43,IF($E$31=$X$37,$E$45,"")))</f>
        <v/>
      </c>
      <c r="F32" s="167"/>
    </row>
    <row r="33" spans="3:24" ht="15" thickBot="1" x14ac:dyDescent="0.4">
      <c r="C33" s="168"/>
      <c r="D33" s="169"/>
    </row>
    <row r="34" spans="3:24" x14ac:dyDescent="0.35">
      <c r="C34" s="170" t="s">
        <v>136</v>
      </c>
      <c r="D34" s="171" t="s">
        <v>132</v>
      </c>
      <c r="E34" s="171" t="s">
        <v>6</v>
      </c>
      <c r="F34" s="163" t="s">
        <v>7</v>
      </c>
      <c r="G34" s="152"/>
    </row>
    <row r="35" spans="3:24" x14ac:dyDescent="0.35">
      <c r="C35" s="172" t="s">
        <v>133</v>
      </c>
      <c r="D35" s="173" t="s">
        <v>135</v>
      </c>
      <c r="E35" s="221" t="str">
        <f>IFERROR(E38*(1+E36)/(E37-E36),"")</f>
        <v/>
      </c>
      <c r="F35" s="174"/>
      <c r="G35" s="152"/>
      <c r="X35" s="175" t="str">
        <f>C35</f>
        <v>1. Gordon Growth Formula</v>
      </c>
    </row>
    <row r="36" spans="3:24" x14ac:dyDescent="0.35">
      <c r="C36" s="176" t="s">
        <v>137</v>
      </c>
      <c r="D36" s="177" t="s">
        <v>138</v>
      </c>
      <c r="E36" s="280"/>
      <c r="F36" s="281"/>
      <c r="G36" s="164" t="s">
        <v>139</v>
      </c>
      <c r="X36" s="175" t="str">
        <f>C43</f>
        <v>2. Exit multiples</v>
      </c>
    </row>
    <row r="37" spans="3:24" x14ac:dyDescent="0.35">
      <c r="C37" s="176" t="s">
        <v>0</v>
      </c>
      <c r="D37" s="177" t="s">
        <v>138</v>
      </c>
      <c r="E37" s="223" t="str">
        <f>wacc!C27</f>
        <v/>
      </c>
      <c r="F37" s="174"/>
      <c r="G37" s="178" t="s">
        <v>140</v>
      </c>
      <c r="X37" s="175" t="str">
        <f>C45</f>
        <v>3. Other</v>
      </c>
    </row>
    <row r="38" spans="3:24" x14ac:dyDescent="0.35">
      <c r="C38" s="176" t="s">
        <v>141</v>
      </c>
      <c r="D38" s="177" t="s">
        <v>135</v>
      </c>
      <c r="E38" s="224">
        <f>+E39+E40+E41+E42</f>
        <v>0</v>
      </c>
      <c r="F38" s="174"/>
      <c r="G38" s="164"/>
    </row>
    <row r="39" spans="3:24" x14ac:dyDescent="0.35">
      <c r="C39" s="179" t="s">
        <v>142</v>
      </c>
      <c r="D39" s="177" t="s">
        <v>135</v>
      </c>
      <c r="E39" s="225">
        <f>fg_calculation!Q99</f>
        <v>0</v>
      </c>
      <c r="F39" s="174"/>
      <c r="G39" s="178" t="s">
        <v>143</v>
      </c>
    </row>
    <row r="40" spans="3:24" x14ac:dyDescent="0.35">
      <c r="C40" s="179" t="s">
        <v>144</v>
      </c>
      <c r="D40" s="177" t="s">
        <v>135</v>
      </c>
      <c r="E40" s="225">
        <f>fg_calculation!Q100</f>
        <v>0</v>
      </c>
      <c r="F40" s="174"/>
      <c r="G40" s="178" t="s">
        <v>145</v>
      </c>
    </row>
    <row r="41" spans="3:24" x14ac:dyDescent="0.35">
      <c r="C41" s="179" t="s">
        <v>146</v>
      </c>
      <c r="D41" s="177" t="s">
        <v>135</v>
      </c>
      <c r="E41" s="226">
        <f>fg_calculation!Q102</f>
        <v>0</v>
      </c>
      <c r="F41" s="174"/>
      <c r="G41" s="178" t="s">
        <v>147</v>
      </c>
    </row>
    <row r="42" spans="3:24" ht="15" thickBot="1" x14ac:dyDescent="0.4">
      <c r="C42" s="180" t="s">
        <v>148</v>
      </c>
      <c r="D42" s="181" t="s">
        <v>135</v>
      </c>
      <c r="E42" s="282"/>
      <c r="F42" s="283"/>
      <c r="G42" s="164" t="s">
        <v>153</v>
      </c>
    </row>
    <row r="43" spans="3:24" x14ac:dyDescent="0.35">
      <c r="C43" s="183" t="s">
        <v>150</v>
      </c>
      <c r="D43" s="184"/>
      <c r="E43" s="185"/>
      <c r="F43" s="186"/>
      <c r="G43" s="164" t="s">
        <v>151</v>
      </c>
    </row>
    <row r="44" spans="3:24" ht="15" thickBot="1" x14ac:dyDescent="0.4">
      <c r="C44" s="187"/>
      <c r="D44" s="181"/>
      <c r="E44" s="188"/>
      <c r="F44" s="182"/>
      <c r="G44" s="164"/>
    </row>
    <row r="45" spans="3:24" x14ac:dyDescent="0.35">
      <c r="C45" s="189" t="s">
        <v>152</v>
      </c>
      <c r="D45" s="177"/>
      <c r="E45" s="190"/>
      <c r="F45" s="174"/>
      <c r="G45" s="164" t="s">
        <v>151</v>
      </c>
    </row>
    <row r="46" spans="3:24" ht="15" thickBot="1" x14ac:dyDescent="0.4">
      <c r="C46" s="187"/>
      <c r="D46" s="181"/>
      <c r="E46" s="188"/>
      <c r="F46" s="182"/>
      <c r="G46" s="152"/>
    </row>
  </sheetData>
  <dataValidations count="1">
    <dataValidation type="list" showInputMessage="1" showErrorMessage="1" sqref="E12 E31" xr:uid="{00000000-0002-0000-0900-000000000000}">
      <formula1>$X$16:$X$19</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28"/>
  <sheetViews>
    <sheetView showGridLines="0" zoomScale="81" workbookViewId="0">
      <selection activeCell="C13" sqref="C13:C19"/>
    </sheetView>
  </sheetViews>
  <sheetFormatPr defaultRowHeight="14.5" x14ac:dyDescent="0.35"/>
  <cols>
    <col min="2" max="2" width="22.7265625" customWidth="1"/>
    <col min="3" max="3" width="14.7265625" bestFit="1" customWidth="1"/>
    <col min="4" max="4" width="33.26953125" customWidth="1"/>
  </cols>
  <sheetData>
    <row r="1" spans="1:24" s="2" customFormat="1" ht="17" x14ac:dyDescent="0.4">
      <c r="A1" s="1" t="s">
        <v>0</v>
      </c>
      <c r="B1" s="1"/>
      <c r="C1" s="1"/>
      <c r="D1" s="1"/>
      <c r="E1" s="1"/>
      <c r="F1" s="1"/>
      <c r="G1" s="1"/>
      <c r="H1" s="1"/>
      <c r="I1" s="1"/>
      <c r="J1" s="1"/>
      <c r="K1" s="1"/>
      <c r="L1" s="1"/>
      <c r="M1" s="1"/>
      <c r="N1" s="1"/>
      <c r="O1" s="1"/>
      <c r="P1" s="1"/>
      <c r="Q1" s="1"/>
      <c r="R1" s="1"/>
      <c r="S1" s="1"/>
      <c r="T1" s="1"/>
      <c r="U1" s="1"/>
      <c r="V1" s="1"/>
      <c r="X1" s="3"/>
    </row>
    <row r="2" spans="1:24" s="4" customFormat="1" ht="6" customHeight="1" x14ac:dyDescent="0.35"/>
    <row r="3" spans="1:24" s="4" customFormat="1" ht="13.9" customHeight="1" x14ac:dyDescent="0.35">
      <c r="A3" s="4" t="s">
        <v>1</v>
      </c>
      <c r="U3" s="5"/>
    </row>
    <row r="4" spans="1:24" s="7" customFormat="1" ht="13.9" customHeight="1" x14ac:dyDescent="0.35">
      <c r="A4" s="6"/>
      <c r="B4" s="6"/>
      <c r="D4" s="8"/>
    </row>
    <row r="5" spans="1:24" s="7" customFormat="1" ht="13.9" customHeight="1" x14ac:dyDescent="0.35"/>
    <row r="6" spans="1:24" s="7" customFormat="1" ht="13.9" customHeight="1" x14ac:dyDescent="0.35">
      <c r="A6" s="6" t="s">
        <v>2</v>
      </c>
      <c r="B6" s="6"/>
    </row>
    <row r="7" spans="1:24" s="7" customFormat="1" ht="7.15" customHeight="1" x14ac:dyDescent="0.35">
      <c r="A7" s="6"/>
      <c r="B7" s="6"/>
    </row>
    <row r="8" spans="1:24" s="7" customFormat="1" ht="13.9" customHeight="1" x14ac:dyDescent="0.35">
      <c r="A8" s="6" t="s">
        <v>3</v>
      </c>
      <c r="B8" s="6"/>
    </row>
    <row r="9" spans="1:24" s="7" customFormat="1" ht="7.15" customHeight="1" x14ac:dyDescent="0.35">
      <c r="A9" s="6"/>
      <c r="B9" s="6"/>
    </row>
    <row r="10" spans="1:24" s="7" customFormat="1" ht="13.9" customHeight="1" x14ac:dyDescent="0.35">
      <c r="A10" s="7" t="s">
        <v>4</v>
      </c>
    </row>
    <row r="11" spans="1:24" s="7" customFormat="1" ht="8.5" customHeight="1" x14ac:dyDescent="0.35"/>
    <row r="12" spans="1:24" s="7" customFormat="1" ht="13.9" customHeight="1" x14ac:dyDescent="0.35">
      <c r="B12" s="9" t="s">
        <v>5</v>
      </c>
      <c r="C12" s="10" t="s">
        <v>6</v>
      </c>
      <c r="D12" s="11" t="s">
        <v>7</v>
      </c>
    </row>
    <row r="13" spans="1:24" s="7" customFormat="1" ht="13.9" customHeight="1" x14ac:dyDescent="0.35">
      <c r="B13" s="12" t="s">
        <v>8</v>
      </c>
      <c r="C13" s="284"/>
      <c r="D13" s="285"/>
      <c r="E13" s="13" t="s">
        <v>9</v>
      </c>
      <c r="F13" s="14"/>
      <c r="G13" s="14"/>
      <c r="H13" s="14"/>
      <c r="I13" s="15"/>
    </row>
    <row r="14" spans="1:24" s="7" customFormat="1" ht="13.9" customHeight="1" x14ac:dyDescent="0.35">
      <c r="B14" s="12" t="s">
        <v>10</v>
      </c>
      <c r="C14" s="284"/>
      <c r="D14" s="285"/>
      <c r="E14" s="13" t="s">
        <v>9</v>
      </c>
    </row>
    <row r="15" spans="1:24" s="7" customFormat="1" ht="13.9" customHeight="1" x14ac:dyDescent="0.35">
      <c r="B15" s="12" t="s">
        <v>11</v>
      </c>
      <c r="C15" s="286"/>
      <c r="D15" s="285"/>
      <c r="E15" s="13" t="s">
        <v>9</v>
      </c>
    </row>
    <row r="16" spans="1:24" s="7" customFormat="1" ht="13.9" customHeight="1" x14ac:dyDescent="0.35">
      <c r="B16" s="12" t="s">
        <v>12</v>
      </c>
      <c r="C16" s="287"/>
      <c r="D16" s="285"/>
      <c r="E16" s="13" t="s">
        <v>9</v>
      </c>
    </row>
    <row r="17" spans="2:5" s="7" customFormat="1" ht="13.9" customHeight="1" x14ac:dyDescent="0.35">
      <c r="B17" s="12" t="s">
        <v>13</v>
      </c>
      <c r="C17" s="286"/>
      <c r="D17" s="285"/>
      <c r="E17" s="13" t="s">
        <v>9</v>
      </c>
    </row>
    <row r="18" spans="2:5" s="7" customFormat="1" ht="13.9" customHeight="1" x14ac:dyDescent="0.35">
      <c r="B18" s="12" t="s">
        <v>14</v>
      </c>
      <c r="C18" s="286"/>
      <c r="D18" s="285"/>
      <c r="E18" s="13" t="s">
        <v>9</v>
      </c>
    </row>
    <row r="19" spans="2:5" s="7" customFormat="1" ht="13.9" customHeight="1" x14ac:dyDescent="0.35">
      <c r="B19" s="16" t="s">
        <v>15</v>
      </c>
      <c r="C19" s="288"/>
      <c r="D19" s="289"/>
      <c r="E19" s="13" t="s">
        <v>9</v>
      </c>
    </row>
    <row r="20" spans="2:5" s="7" customFormat="1" ht="13.9" customHeight="1" x14ac:dyDescent="0.35">
      <c r="C20" s="17"/>
      <c r="D20" s="18"/>
    </row>
    <row r="21" spans="2:5" s="7" customFormat="1" ht="13.9" customHeight="1" x14ac:dyDescent="0.35">
      <c r="B21" s="9" t="s">
        <v>16</v>
      </c>
      <c r="C21" s="19" t="s">
        <v>17</v>
      </c>
      <c r="D21" s="20"/>
    </row>
    <row r="22" spans="2:5" s="7" customFormat="1" ht="13.9" customHeight="1" x14ac:dyDescent="0.35">
      <c r="B22" s="12" t="s">
        <v>18</v>
      </c>
      <c r="C22" s="227" t="str">
        <f>IFERROR(C16*(1+C14/C13*(1-C19)), "")</f>
        <v/>
      </c>
      <c r="D22" s="21"/>
    </row>
    <row r="23" spans="2:5" s="7" customFormat="1" ht="13.9" customHeight="1" x14ac:dyDescent="0.35">
      <c r="B23" s="12" t="s">
        <v>19</v>
      </c>
      <c r="C23" s="228" t="str">
        <f>IFERROR(C15+C22*C17,"")</f>
        <v/>
      </c>
      <c r="D23" s="21"/>
    </row>
    <row r="24" spans="2:5" s="7" customFormat="1" ht="13.9" customHeight="1" x14ac:dyDescent="0.35">
      <c r="B24" s="12" t="s">
        <v>20</v>
      </c>
      <c r="C24" s="228" t="str">
        <f>IFERROR(C13/(C13+C14),"")</f>
        <v/>
      </c>
      <c r="D24" s="21"/>
    </row>
    <row r="25" spans="2:5" s="7" customFormat="1" ht="13.9" customHeight="1" x14ac:dyDescent="0.35">
      <c r="B25" s="12" t="s">
        <v>21</v>
      </c>
      <c r="C25" s="228">
        <f>IFERROR((C15+C18)*(1-C19),"")</f>
        <v>0</v>
      </c>
      <c r="D25" s="21"/>
    </row>
    <row r="26" spans="2:5" s="7" customFormat="1" ht="13.9" customHeight="1" x14ac:dyDescent="0.35">
      <c r="B26" s="12" t="s">
        <v>22</v>
      </c>
      <c r="C26" s="228" t="str">
        <f>IFERROR(C14/(C13+C14),"")</f>
        <v/>
      </c>
      <c r="D26" s="21"/>
    </row>
    <row r="27" spans="2:5" s="7" customFormat="1" ht="13.9" customHeight="1" x14ac:dyDescent="0.35">
      <c r="B27" s="9" t="s">
        <v>0</v>
      </c>
      <c r="C27" s="229" t="str">
        <f>IFERROR(IF(C25&lt;&gt;"", C23*C24+C25*C26,""),"")</f>
        <v/>
      </c>
      <c r="D27" s="21"/>
    </row>
    <row r="28" spans="2:5" s="7" customFormat="1" ht="13.9" customHeight="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
  <sheetViews>
    <sheetView showGridLines="0" tabSelected="1" zoomScale="91" workbookViewId="0">
      <selection activeCell="C7" sqref="C7"/>
    </sheetView>
  </sheetViews>
  <sheetFormatPr defaultRowHeight="14.5" x14ac:dyDescent="0.35"/>
  <cols>
    <col min="1" max="1" width="3" customWidth="1"/>
    <col min="2" max="2" width="28.81640625" customWidth="1"/>
    <col min="3" max="3" width="15.1796875" customWidth="1"/>
  </cols>
  <sheetData>
    <row r="1" spans="1:16" ht="17" x14ac:dyDescent="0.35">
      <c r="A1" s="1" t="s">
        <v>154</v>
      </c>
      <c r="B1" s="191"/>
      <c r="C1" s="52"/>
      <c r="D1" s="52"/>
      <c r="E1" s="52"/>
      <c r="F1" s="52"/>
      <c r="G1" s="52"/>
      <c r="H1" s="52"/>
      <c r="I1" s="52"/>
      <c r="J1" s="52"/>
      <c r="K1" s="52"/>
      <c r="L1" s="52"/>
      <c r="M1" s="52"/>
      <c r="N1" s="52"/>
      <c r="O1" s="52"/>
      <c r="P1" s="52"/>
    </row>
    <row r="2" spans="1:16" x14ac:dyDescent="0.35">
      <c r="C2" s="192"/>
    </row>
    <row r="3" spans="1:16" x14ac:dyDescent="0.35">
      <c r="B3" s="260" t="s">
        <v>155</v>
      </c>
      <c r="C3" s="262" t="s">
        <v>97</v>
      </c>
    </row>
    <row r="4" spans="1:16" x14ac:dyDescent="0.35">
      <c r="B4" s="193" t="s">
        <v>125</v>
      </c>
      <c r="C4" s="218">
        <f>fg_calculation!C55</f>
        <v>0</v>
      </c>
    </row>
    <row r="5" spans="1:16" x14ac:dyDescent="0.35">
      <c r="B5" s="194" t="s">
        <v>126</v>
      </c>
      <c r="C5" s="219">
        <f>fg_calculation!C109</f>
        <v>0</v>
      </c>
    </row>
    <row r="6" spans="1:16" x14ac:dyDescent="0.35">
      <c r="B6" s="195" t="s">
        <v>124</v>
      </c>
      <c r="C6" s="220">
        <f>C5-C4</f>
        <v>0</v>
      </c>
      <c r="D6" s="196"/>
    </row>
    <row r="7" spans="1:16" x14ac:dyDescent="0.35">
      <c r="B7" s="40"/>
    </row>
    <row r="8" spans="1:16" x14ac:dyDescent="0.35">
      <c r="B8" s="306" t="str">
        <f>fg_calculation!B4</f>
        <v>WACC</v>
      </c>
      <c r="C8" s="304" t="str">
        <f>fg_calculation!C4</f>
        <v/>
      </c>
    </row>
    <row r="9" spans="1:16" x14ac:dyDescent="0.35">
      <c r="B9" s="27" t="str">
        <f>fg_calculation!B71</f>
        <v>IRR WITH aid</v>
      </c>
      <c r="C9" s="307">
        <f>fg_calculation!C71</f>
        <v>0</v>
      </c>
    </row>
    <row r="10" spans="1:16" x14ac:dyDescent="0.35">
      <c r="C10" s="305"/>
      <c r="D10" s="197"/>
    </row>
    <row r="11" spans="1:16" x14ac:dyDescent="0.35">
      <c r="D11" s="197"/>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19"/>
  <sheetViews>
    <sheetView showGridLines="0" zoomScale="101" zoomScaleNormal="101" workbookViewId="0">
      <pane xSplit="2" ySplit="18" topLeftCell="C19" activePane="bottomRight" state="frozen"/>
      <selection pane="topRight" activeCell="C1" sqref="C1"/>
      <selection pane="bottomLeft" activeCell="A19" sqref="A19"/>
      <selection pane="bottomRight" activeCell="H5" sqref="H5"/>
    </sheetView>
  </sheetViews>
  <sheetFormatPr defaultColWidth="8.7265625" defaultRowHeight="14.5" x14ac:dyDescent="0.35"/>
  <cols>
    <col min="1" max="1" width="1.26953125" style="40" customWidth="1"/>
    <col min="2" max="2" width="41" style="40" customWidth="1"/>
    <col min="3" max="3" width="9.54296875" style="40" customWidth="1"/>
    <col min="4" max="4" width="9.1796875" style="40" customWidth="1"/>
    <col min="5" max="5" width="9.26953125" style="40" bestFit="1" customWidth="1"/>
    <col min="6" max="9" width="8.26953125" style="40" bestFit="1" customWidth="1"/>
    <col min="10" max="16" width="7.81640625" style="40" bestFit="1" customWidth="1"/>
    <col min="17" max="17" width="10.453125" style="40" customWidth="1"/>
    <col min="18" max="18" width="11.453125" style="76" customWidth="1"/>
    <col min="19" max="19" width="1.26953125" style="46" customWidth="1"/>
    <col min="20" max="20" width="8.7265625" style="26"/>
    <col min="21" max="21" width="13.7265625" style="80" bestFit="1" customWidth="1"/>
    <col min="22" max="22" width="9.26953125" style="80" bestFit="1" customWidth="1"/>
    <col min="23" max="23" width="11" style="80" customWidth="1"/>
    <col min="24" max="16384" width="8.7265625" style="40"/>
  </cols>
  <sheetData>
    <row r="1" spans="2:26" ht="18.5" x14ac:dyDescent="0.35">
      <c r="B1" s="72" t="s">
        <v>91</v>
      </c>
      <c r="C1" s="73"/>
      <c r="D1" s="73"/>
      <c r="E1" s="73"/>
      <c r="F1" s="73"/>
      <c r="G1" s="73"/>
      <c r="H1" s="73"/>
      <c r="I1" s="73"/>
      <c r="J1" s="73"/>
      <c r="K1" s="73"/>
      <c r="L1" s="73"/>
      <c r="M1" s="73"/>
      <c r="N1" s="73"/>
      <c r="O1" s="73"/>
      <c r="P1" s="73"/>
      <c r="Q1" s="73" t="s">
        <v>92</v>
      </c>
      <c r="R1" s="74"/>
      <c r="S1" s="263"/>
      <c r="T1" s="40"/>
      <c r="U1" s="40"/>
      <c r="V1" s="40"/>
      <c r="W1" s="40"/>
    </row>
    <row r="2" spans="2:26" ht="6" customHeight="1" x14ac:dyDescent="0.35">
      <c r="B2" s="75"/>
      <c r="K2" s="40" t="s">
        <v>92</v>
      </c>
      <c r="T2" s="40"/>
      <c r="U2" s="40"/>
      <c r="V2" s="40"/>
      <c r="W2" s="40"/>
      <c r="Z2" s="77"/>
    </row>
    <row r="3" spans="2:26" ht="6" customHeight="1" x14ac:dyDescent="0.35">
      <c r="B3" s="75"/>
      <c r="T3" s="40"/>
      <c r="U3" s="40"/>
      <c r="V3" s="40"/>
      <c r="W3" s="40"/>
      <c r="Z3" s="77"/>
    </row>
    <row r="4" spans="2:26" x14ac:dyDescent="0.35">
      <c r="B4" s="78" t="s">
        <v>0</v>
      </c>
      <c r="C4" s="79" t="str">
        <f>wacc!C27</f>
        <v/>
      </c>
      <c r="D4" s="80" t="s">
        <v>93</v>
      </c>
      <c r="T4" s="40"/>
      <c r="U4" s="40"/>
      <c r="V4" s="40"/>
      <c r="W4" s="40"/>
      <c r="Z4" s="81"/>
    </row>
    <row r="5" spans="2:26" ht="3" customHeight="1" x14ac:dyDescent="0.35">
      <c r="B5" s="75"/>
      <c r="D5" s="80"/>
      <c r="T5" s="40"/>
      <c r="U5" s="40"/>
      <c r="V5" s="40"/>
      <c r="W5" s="40"/>
    </row>
    <row r="6" spans="2:26" x14ac:dyDescent="0.35">
      <c r="B6" s="78" t="s">
        <v>94</v>
      </c>
      <c r="C6" s="82">
        <f>+depreciation!R8</f>
        <v>0</v>
      </c>
      <c r="D6" s="80" t="s">
        <v>95</v>
      </c>
      <c r="T6" s="40"/>
      <c r="U6" s="40"/>
      <c r="V6" s="40"/>
      <c r="W6" s="40"/>
    </row>
    <row r="7" spans="2:26" ht="3" customHeight="1" x14ac:dyDescent="0.35">
      <c r="B7" s="83"/>
      <c r="C7" s="84"/>
      <c r="T7" s="40"/>
      <c r="U7" s="40"/>
      <c r="V7" s="40"/>
      <c r="W7" s="40"/>
    </row>
    <row r="8" spans="2:26" ht="21.65" customHeight="1" x14ac:dyDescent="0.35">
      <c r="B8" s="78" t="s">
        <v>96</v>
      </c>
      <c r="C8" s="79">
        <f>wacc!C19</f>
        <v>0</v>
      </c>
      <c r="D8" s="80" t="s">
        <v>173</v>
      </c>
      <c r="H8" s="315"/>
      <c r="I8" s="316"/>
      <c r="J8" s="316"/>
      <c r="K8" s="316"/>
      <c r="L8" s="316"/>
      <c r="M8" s="316"/>
      <c r="N8" s="291"/>
      <c r="O8" s="291"/>
      <c r="P8" s="291"/>
      <c r="T8" s="40"/>
      <c r="U8" s="40"/>
      <c r="V8" s="40"/>
      <c r="W8" s="40"/>
    </row>
    <row r="9" spans="2:26" ht="16.899999999999999" customHeight="1" x14ac:dyDescent="0.35">
      <c r="B9" s="85"/>
      <c r="T9" s="86"/>
    </row>
    <row r="10" spans="2:26" s="87" customFormat="1" ht="2.5" customHeight="1" x14ac:dyDescent="0.35">
      <c r="C10" s="88">
        <v>0</v>
      </c>
      <c r="D10" s="88">
        <f t="shared" ref="D10:Q17" si="0">C10+1</f>
        <v>1</v>
      </c>
      <c r="E10" s="88">
        <f t="shared" si="0"/>
        <v>2</v>
      </c>
      <c r="F10" s="88">
        <f t="shared" si="0"/>
        <v>3</v>
      </c>
      <c r="G10" s="88">
        <f t="shared" si="0"/>
        <v>4</v>
      </c>
      <c r="H10" s="88">
        <f t="shared" si="0"/>
        <v>5</v>
      </c>
      <c r="I10" s="88">
        <f t="shared" si="0"/>
        <v>6</v>
      </c>
      <c r="J10" s="88">
        <f t="shared" si="0"/>
        <v>7</v>
      </c>
      <c r="K10" s="88">
        <f t="shared" si="0"/>
        <v>8</v>
      </c>
      <c r="L10" s="88">
        <f t="shared" si="0"/>
        <v>9</v>
      </c>
      <c r="M10" s="88">
        <f t="shared" si="0"/>
        <v>10</v>
      </c>
      <c r="N10" s="88">
        <f t="shared" si="0"/>
        <v>11</v>
      </c>
      <c r="O10" s="88">
        <f t="shared" si="0"/>
        <v>12</v>
      </c>
      <c r="P10" s="88">
        <f t="shared" si="0"/>
        <v>13</v>
      </c>
      <c r="Q10" s="88">
        <f t="shared" si="0"/>
        <v>14</v>
      </c>
      <c r="R10" s="88"/>
      <c r="S10" s="264"/>
    </row>
    <row r="11" spans="2:26" x14ac:dyDescent="0.35">
      <c r="B11" s="260" t="s">
        <v>124</v>
      </c>
      <c r="C11" s="261"/>
      <c r="D11" s="261"/>
      <c r="E11" s="261"/>
      <c r="F11" s="261"/>
      <c r="G11" s="261"/>
      <c r="H11" s="261"/>
      <c r="I11" s="261"/>
      <c r="J11" s="261"/>
      <c r="K11" s="261"/>
      <c r="L11" s="261"/>
      <c r="M11" s="261"/>
      <c r="N11" s="261"/>
      <c r="O11" s="261"/>
      <c r="P11" s="261"/>
      <c r="Q11" s="261"/>
      <c r="R11" s="262"/>
    </row>
    <row r="12" spans="2:26" x14ac:dyDescent="0.35">
      <c r="C12" s="309" t="s">
        <v>196</v>
      </c>
      <c r="D12" s="309" t="s">
        <v>195</v>
      </c>
      <c r="E12" s="76"/>
    </row>
    <row r="13" spans="2:26" x14ac:dyDescent="0.35">
      <c r="B13" s="134" t="s">
        <v>158</v>
      </c>
      <c r="C13" s="310">
        <f>C55</f>
        <v>0</v>
      </c>
      <c r="D13" s="311">
        <f>C70</f>
        <v>0</v>
      </c>
      <c r="E13" s="126"/>
      <c r="H13" s="152"/>
      <c r="I13" s="152"/>
      <c r="J13" s="152"/>
      <c r="K13" s="152"/>
      <c r="L13" s="152"/>
      <c r="O13" s="135"/>
      <c r="P13" s="135"/>
      <c r="Q13" s="135"/>
      <c r="R13" s="135"/>
    </row>
    <row r="14" spans="2:26" x14ac:dyDescent="0.35">
      <c r="B14" s="136" t="s">
        <v>159</v>
      </c>
      <c r="C14" s="312">
        <f>C109</f>
        <v>0</v>
      </c>
      <c r="D14" s="313">
        <f>C109</f>
        <v>0</v>
      </c>
      <c r="E14" s="128"/>
      <c r="O14" s="99"/>
      <c r="P14" s="99"/>
      <c r="Q14" s="99"/>
      <c r="R14" s="137"/>
    </row>
    <row r="15" spans="2:26" x14ac:dyDescent="0.35">
      <c r="B15" s="133" t="s">
        <v>127</v>
      </c>
      <c r="C15" s="314">
        <f>C14-C13</f>
        <v>0</v>
      </c>
      <c r="D15" s="314">
        <f>D14-D13</f>
        <v>0</v>
      </c>
      <c r="F15" s="138"/>
      <c r="G15" s="138"/>
      <c r="H15" s="138"/>
      <c r="I15" s="138"/>
      <c r="J15" s="138"/>
      <c r="K15" s="138"/>
      <c r="L15" s="138"/>
      <c r="M15" s="138"/>
      <c r="N15" s="138"/>
      <c r="O15" s="139"/>
      <c r="P15" s="139"/>
      <c r="Q15" s="139"/>
      <c r="R15" s="140"/>
    </row>
    <row r="16" spans="2:26" s="46" customFormat="1" x14ac:dyDescent="0.35">
      <c r="B16" s="254"/>
      <c r="C16" s="255"/>
      <c r="D16" s="256"/>
      <c r="F16" s="257"/>
      <c r="G16" s="257"/>
      <c r="H16" s="257"/>
      <c r="I16" s="257"/>
      <c r="J16" s="257"/>
      <c r="K16" s="257"/>
      <c r="L16" s="257"/>
      <c r="M16" s="257"/>
      <c r="N16" s="257"/>
      <c r="O16" s="258"/>
      <c r="P16" s="258"/>
      <c r="Q16" s="258"/>
      <c r="R16" s="259"/>
      <c r="T16" s="35"/>
      <c r="U16" s="48"/>
      <c r="V16" s="48"/>
      <c r="W16" s="48"/>
    </row>
    <row r="17" spans="2:30" ht="16.5" customHeight="1" x14ac:dyDescent="0.35">
      <c r="B17" s="89" t="s">
        <v>97</v>
      </c>
      <c r="C17" s="89">
        <v>2024</v>
      </c>
      <c r="D17" s="89">
        <f>C17+1</f>
        <v>2025</v>
      </c>
      <c r="E17" s="89">
        <f t="shared" si="0"/>
        <v>2026</v>
      </c>
      <c r="F17" s="89">
        <f t="shared" si="0"/>
        <v>2027</v>
      </c>
      <c r="G17" s="89">
        <f t="shared" si="0"/>
        <v>2028</v>
      </c>
      <c r="H17" s="89">
        <f t="shared" si="0"/>
        <v>2029</v>
      </c>
      <c r="I17" s="89">
        <f t="shared" si="0"/>
        <v>2030</v>
      </c>
      <c r="J17" s="89">
        <f t="shared" si="0"/>
        <v>2031</v>
      </c>
      <c r="K17" s="89">
        <f t="shared" si="0"/>
        <v>2032</v>
      </c>
      <c r="L17" s="89">
        <f t="shared" si="0"/>
        <v>2033</v>
      </c>
      <c r="M17" s="89">
        <f t="shared" si="0"/>
        <v>2034</v>
      </c>
      <c r="N17" s="89">
        <f t="shared" si="0"/>
        <v>2035</v>
      </c>
      <c r="O17" s="89">
        <f t="shared" si="0"/>
        <v>2036</v>
      </c>
      <c r="P17" s="89">
        <f t="shared" si="0"/>
        <v>2037</v>
      </c>
      <c r="Q17" s="89">
        <f t="shared" si="0"/>
        <v>2038</v>
      </c>
      <c r="R17" s="90" t="s">
        <v>98</v>
      </c>
      <c r="T17" s="26" t="s">
        <v>188</v>
      </c>
    </row>
    <row r="18" spans="2:30" s="80" customFormat="1" ht="3" customHeight="1" x14ac:dyDescent="0.35">
      <c r="B18" s="91"/>
      <c r="C18" s="91"/>
      <c r="D18" s="91"/>
      <c r="E18" s="91"/>
      <c r="F18" s="91"/>
      <c r="G18" s="91"/>
      <c r="H18" s="91"/>
      <c r="I18" s="91"/>
      <c r="J18" s="91"/>
      <c r="K18" s="91"/>
      <c r="L18" s="91"/>
      <c r="M18" s="91"/>
      <c r="N18" s="91"/>
      <c r="O18" s="91"/>
      <c r="P18" s="91"/>
      <c r="Q18" s="91"/>
      <c r="R18" s="92"/>
      <c r="S18" s="48"/>
      <c r="T18" s="26"/>
    </row>
    <row r="19" spans="2:30" ht="17.649999999999999" customHeight="1" x14ac:dyDescent="0.35">
      <c r="B19" s="260" t="s">
        <v>99</v>
      </c>
      <c r="C19" s="261"/>
      <c r="D19" s="261"/>
      <c r="E19" s="261"/>
      <c r="F19" s="261"/>
      <c r="G19" s="261"/>
      <c r="H19" s="261"/>
      <c r="I19" s="261"/>
      <c r="J19" s="261"/>
      <c r="K19" s="261"/>
      <c r="L19" s="261"/>
      <c r="M19" s="261"/>
      <c r="N19" s="261"/>
      <c r="O19" s="261"/>
      <c r="P19" s="261"/>
      <c r="Q19" s="261"/>
      <c r="R19" s="262"/>
    </row>
    <row r="20" spans="2:30" x14ac:dyDescent="0.35">
      <c r="B20" s="41" t="s">
        <v>23</v>
      </c>
      <c r="C20" s="46"/>
      <c r="D20" s="46"/>
      <c r="E20" s="46"/>
      <c r="F20" s="46"/>
      <c r="G20" s="46"/>
      <c r="H20" s="46"/>
      <c r="I20" s="46"/>
      <c r="J20" s="46"/>
      <c r="K20" s="46"/>
      <c r="L20" s="46"/>
      <c r="M20" s="46"/>
      <c r="N20" s="46" t="s">
        <v>92</v>
      </c>
      <c r="O20" s="46"/>
      <c r="P20" s="46"/>
      <c r="Q20" s="46"/>
      <c r="R20" s="93"/>
      <c r="T20" s="26" t="s">
        <v>100</v>
      </c>
    </row>
    <row r="21" spans="2:30" x14ac:dyDescent="0.35">
      <c r="B21" s="94" t="s">
        <v>101</v>
      </c>
      <c r="C21" s="232">
        <f>revenues!C19</f>
        <v>0</v>
      </c>
      <c r="D21" s="232">
        <f>revenues!D19</f>
        <v>0</v>
      </c>
      <c r="E21" s="232">
        <f>revenues!E19</f>
        <v>0</v>
      </c>
      <c r="F21" s="232">
        <f>revenues!F19</f>
        <v>0</v>
      </c>
      <c r="G21" s="232">
        <f>revenues!G19</f>
        <v>0</v>
      </c>
      <c r="H21" s="232">
        <f>revenues!H19</f>
        <v>0</v>
      </c>
      <c r="I21" s="232">
        <f>revenues!I19</f>
        <v>0</v>
      </c>
      <c r="J21" s="232">
        <f>revenues!J19</f>
        <v>0</v>
      </c>
      <c r="K21" s="232">
        <f>revenues!K19</f>
        <v>0</v>
      </c>
      <c r="L21" s="232">
        <f>revenues!L19</f>
        <v>0</v>
      </c>
      <c r="M21" s="232">
        <f>revenues!M19</f>
        <v>0</v>
      </c>
      <c r="N21" s="232">
        <f>revenues!N19</f>
        <v>0</v>
      </c>
      <c r="O21" s="232">
        <f>revenues!O19</f>
        <v>0</v>
      </c>
      <c r="P21" s="232">
        <f>revenues!P19</f>
        <v>0</v>
      </c>
      <c r="Q21" s="232">
        <f>revenues!Q19</f>
        <v>0</v>
      </c>
      <c r="R21" s="93"/>
    </row>
    <row r="22" spans="2:30" x14ac:dyDescent="0.35">
      <c r="B22" s="94" t="s">
        <v>102</v>
      </c>
      <c r="C22" s="232">
        <f>revenues!C20</f>
        <v>0</v>
      </c>
      <c r="D22" s="232">
        <f>revenues!D20</f>
        <v>0</v>
      </c>
      <c r="E22" s="232">
        <f>revenues!E20</f>
        <v>0</v>
      </c>
      <c r="F22" s="232">
        <f>revenues!F20</f>
        <v>0</v>
      </c>
      <c r="G22" s="232">
        <f>revenues!G20</f>
        <v>0</v>
      </c>
      <c r="H22" s="232">
        <f>revenues!H20</f>
        <v>0</v>
      </c>
      <c r="I22" s="232">
        <f>revenues!I20</f>
        <v>0</v>
      </c>
      <c r="J22" s="232">
        <f>revenues!J20</f>
        <v>0</v>
      </c>
      <c r="K22" s="232">
        <f>revenues!K20</f>
        <v>0</v>
      </c>
      <c r="L22" s="232">
        <f>revenues!L20</f>
        <v>0</v>
      </c>
      <c r="M22" s="232">
        <f>revenues!M20</f>
        <v>0</v>
      </c>
      <c r="N22" s="232">
        <f>revenues!N20</f>
        <v>0</v>
      </c>
      <c r="O22" s="232">
        <f>revenues!O20</f>
        <v>0</v>
      </c>
      <c r="P22" s="232">
        <f>revenues!P20</f>
        <v>0</v>
      </c>
      <c r="Q22" s="232">
        <f>revenues!Q20</f>
        <v>0</v>
      </c>
      <c r="R22" s="93"/>
    </row>
    <row r="23" spans="2:30" x14ac:dyDescent="0.35">
      <c r="B23" s="94" t="s">
        <v>103</v>
      </c>
      <c r="C23" s="232">
        <f>revenues!C21</f>
        <v>0</v>
      </c>
      <c r="D23" s="232">
        <f>revenues!D21</f>
        <v>0</v>
      </c>
      <c r="E23" s="232">
        <f>revenues!E21</f>
        <v>0</v>
      </c>
      <c r="F23" s="232">
        <f>revenues!F21</f>
        <v>0</v>
      </c>
      <c r="G23" s="232">
        <f>revenues!G21</f>
        <v>0</v>
      </c>
      <c r="H23" s="232">
        <f>revenues!H21</f>
        <v>0</v>
      </c>
      <c r="I23" s="232">
        <f>revenues!I21</f>
        <v>0</v>
      </c>
      <c r="J23" s="232">
        <f>revenues!J21</f>
        <v>0</v>
      </c>
      <c r="K23" s="232">
        <f>revenues!K21</f>
        <v>0</v>
      </c>
      <c r="L23" s="232">
        <f>revenues!L21</f>
        <v>0</v>
      </c>
      <c r="M23" s="232">
        <f>revenues!M21</f>
        <v>0</v>
      </c>
      <c r="N23" s="232">
        <f>revenues!N21</f>
        <v>0</v>
      </c>
      <c r="O23" s="232">
        <f>revenues!O21</f>
        <v>0</v>
      </c>
      <c r="P23" s="232">
        <f>revenues!P21</f>
        <v>0</v>
      </c>
      <c r="Q23" s="232">
        <f>revenues!Q21</f>
        <v>0</v>
      </c>
      <c r="R23" s="93"/>
    </row>
    <row r="24" spans="2:30" x14ac:dyDescent="0.35">
      <c r="B24" s="94" t="s">
        <v>104</v>
      </c>
      <c r="C24" s="232">
        <f>revenues!C22</f>
        <v>0</v>
      </c>
      <c r="D24" s="232">
        <f>revenues!D22</f>
        <v>0</v>
      </c>
      <c r="E24" s="232">
        <f>revenues!E22</f>
        <v>0</v>
      </c>
      <c r="F24" s="232">
        <f>revenues!F22</f>
        <v>0</v>
      </c>
      <c r="G24" s="232">
        <f>revenues!G22</f>
        <v>0</v>
      </c>
      <c r="H24" s="232">
        <f>revenues!H22</f>
        <v>0</v>
      </c>
      <c r="I24" s="232">
        <f>revenues!I22</f>
        <v>0</v>
      </c>
      <c r="J24" s="232">
        <f>revenues!J22</f>
        <v>0</v>
      </c>
      <c r="K24" s="232">
        <f>revenues!K22</f>
        <v>0</v>
      </c>
      <c r="L24" s="232">
        <f>revenues!L22</f>
        <v>0</v>
      </c>
      <c r="M24" s="232">
        <f>revenues!M22</f>
        <v>0</v>
      </c>
      <c r="N24" s="232">
        <f>revenues!N22</f>
        <v>0</v>
      </c>
      <c r="O24" s="232">
        <f>revenues!O22</f>
        <v>0</v>
      </c>
      <c r="P24" s="232">
        <f>revenues!P22</f>
        <v>0</v>
      </c>
      <c r="Q24" s="232">
        <f>revenues!Q22</f>
        <v>0</v>
      </c>
      <c r="R24" s="95"/>
      <c r="S24" s="93"/>
      <c r="U24" s="96"/>
      <c r="V24" s="96"/>
      <c r="W24" s="96"/>
    </row>
    <row r="25" spans="2:30" x14ac:dyDescent="0.35">
      <c r="B25" s="97" t="s">
        <v>105</v>
      </c>
      <c r="C25" s="233">
        <f>SUM(C21:C24)</f>
        <v>0</v>
      </c>
      <c r="D25" s="233">
        <f t="shared" ref="D25:Q25" si="1">SUM(D21:D24)</f>
        <v>0</v>
      </c>
      <c r="E25" s="233">
        <f t="shared" si="1"/>
        <v>0</v>
      </c>
      <c r="F25" s="233">
        <f t="shared" si="1"/>
        <v>0</v>
      </c>
      <c r="G25" s="233">
        <f t="shared" si="1"/>
        <v>0</v>
      </c>
      <c r="H25" s="233">
        <f t="shared" si="1"/>
        <v>0</v>
      </c>
      <c r="I25" s="233">
        <f t="shared" si="1"/>
        <v>0</v>
      </c>
      <c r="J25" s="233">
        <f t="shared" si="1"/>
        <v>0</v>
      </c>
      <c r="K25" s="233">
        <f t="shared" si="1"/>
        <v>0</v>
      </c>
      <c r="L25" s="233">
        <f t="shared" si="1"/>
        <v>0</v>
      </c>
      <c r="M25" s="233">
        <f t="shared" si="1"/>
        <v>0</v>
      </c>
      <c r="N25" s="233">
        <f t="shared" si="1"/>
        <v>0</v>
      </c>
      <c r="O25" s="233">
        <f t="shared" si="1"/>
        <v>0</v>
      </c>
      <c r="P25" s="233">
        <f t="shared" si="1"/>
        <v>0</v>
      </c>
      <c r="Q25" s="233">
        <f t="shared" si="1"/>
        <v>0</v>
      </c>
      <c r="R25" s="98"/>
      <c r="U25" s="99"/>
      <c r="W25" s="96"/>
      <c r="AA25" s="26"/>
      <c r="AB25" s="26"/>
      <c r="AC25" s="26"/>
      <c r="AD25" s="26"/>
    </row>
    <row r="26" spans="2:30" x14ac:dyDescent="0.35">
      <c r="B26" s="41"/>
      <c r="C26" s="42"/>
      <c r="D26" s="42"/>
      <c r="E26" s="42"/>
      <c r="F26" s="42"/>
      <c r="G26" s="42"/>
      <c r="H26" s="42"/>
      <c r="I26" s="42"/>
      <c r="J26" s="42"/>
      <c r="K26" s="42"/>
      <c r="L26" s="42"/>
      <c r="M26" s="42"/>
      <c r="N26" s="42"/>
      <c r="O26" s="42"/>
      <c r="P26" s="42"/>
      <c r="Q26" s="42"/>
      <c r="R26" s="45"/>
      <c r="U26" s="99"/>
      <c r="W26" s="96"/>
      <c r="X26" s="26"/>
      <c r="Y26" s="26"/>
      <c r="Z26" s="26"/>
      <c r="AA26" s="26"/>
      <c r="AB26" s="26"/>
      <c r="AC26" s="26"/>
    </row>
    <row r="27" spans="2:30" ht="14.65" customHeight="1" x14ac:dyDescent="0.35">
      <c r="B27" s="71" t="s">
        <v>106</v>
      </c>
      <c r="C27" s="100"/>
      <c r="D27" s="100"/>
      <c r="E27" s="100"/>
      <c r="F27" s="100"/>
      <c r="G27" s="100"/>
      <c r="H27" s="100"/>
      <c r="I27" s="100"/>
      <c r="J27" s="100"/>
      <c r="K27" s="100"/>
      <c r="L27" s="100"/>
      <c r="M27" s="100"/>
      <c r="N27" s="101"/>
      <c r="O27" s="101"/>
      <c r="P27" s="101"/>
      <c r="Q27" s="101"/>
      <c r="R27" s="102"/>
      <c r="T27" s="26" t="s">
        <v>107</v>
      </c>
      <c r="U27" s="99"/>
      <c r="W27" s="96"/>
      <c r="X27" s="26"/>
      <c r="Y27" s="26"/>
      <c r="Z27" s="26"/>
      <c r="AA27" s="26"/>
      <c r="AB27" s="26"/>
      <c r="AC27" s="26"/>
    </row>
    <row r="28" spans="2:30" x14ac:dyDescent="0.35">
      <c r="B28" s="103" t="s">
        <v>108</v>
      </c>
      <c r="C28" s="234">
        <f>costs!C5</f>
        <v>0</v>
      </c>
      <c r="D28" s="234">
        <f>costs!D5</f>
        <v>0</v>
      </c>
      <c r="E28" s="234">
        <f>costs!E5</f>
        <v>0</v>
      </c>
      <c r="F28" s="234">
        <f>costs!F5</f>
        <v>0</v>
      </c>
      <c r="G28" s="234">
        <f>costs!G5</f>
        <v>0</v>
      </c>
      <c r="H28" s="234">
        <f>costs!H5</f>
        <v>0</v>
      </c>
      <c r="I28" s="234">
        <f>costs!I5</f>
        <v>0</v>
      </c>
      <c r="J28" s="234">
        <f>costs!J5</f>
        <v>0</v>
      </c>
      <c r="K28" s="234">
        <f>costs!K5</f>
        <v>0</v>
      </c>
      <c r="L28" s="234">
        <f>costs!L5</f>
        <v>0</v>
      </c>
      <c r="M28" s="234">
        <f>costs!M5</f>
        <v>0</v>
      </c>
      <c r="N28" s="234">
        <f>costs!N5</f>
        <v>0</v>
      </c>
      <c r="O28" s="234">
        <f>costs!O5</f>
        <v>0</v>
      </c>
      <c r="P28" s="234">
        <f>costs!P5</f>
        <v>0</v>
      </c>
      <c r="Q28" s="234">
        <f>costs!Q5</f>
        <v>0</v>
      </c>
      <c r="R28" s="104"/>
      <c r="U28" s="99"/>
      <c r="W28" s="96"/>
    </row>
    <row r="29" spans="2:30" x14ac:dyDescent="0.35">
      <c r="B29" s="103" t="s">
        <v>44</v>
      </c>
      <c r="C29" s="234">
        <f>costs!C10</f>
        <v>0</v>
      </c>
      <c r="D29" s="234">
        <f>costs!D10</f>
        <v>0</v>
      </c>
      <c r="E29" s="234">
        <f>costs!E10</f>
        <v>0</v>
      </c>
      <c r="F29" s="234">
        <f>costs!F10</f>
        <v>0</v>
      </c>
      <c r="G29" s="234">
        <f>costs!G10</f>
        <v>0</v>
      </c>
      <c r="H29" s="234">
        <f>costs!H10</f>
        <v>0</v>
      </c>
      <c r="I29" s="234">
        <f>costs!I10</f>
        <v>0</v>
      </c>
      <c r="J29" s="234">
        <f>costs!J10</f>
        <v>0</v>
      </c>
      <c r="K29" s="234">
        <f>costs!K10</f>
        <v>0</v>
      </c>
      <c r="L29" s="234">
        <f>costs!L10</f>
        <v>0</v>
      </c>
      <c r="M29" s="234">
        <f>costs!M10</f>
        <v>0</v>
      </c>
      <c r="N29" s="234">
        <f>costs!N10</f>
        <v>0</v>
      </c>
      <c r="O29" s="234">
        <f>costs!O10</f>
        <v>0</v>
      </c>
      <c r="P29" s="234">
        <f>costs!P10</f>
        <v>0</v>
      </c>
      <c r="Q29" s="234">
        <f>costs!Q10</f>
        <v>0</v>
      </c>
      <c r="R29" s="104"/>
      <c r="U29" s="99"/>
      <c r="W29" s="96"/>
    </row>
    <row r="30" spans="2:30" x14ac:dyDescent="0.35">
      <c r="B30" s="103" t="s">
        <v>49</v>
      </c>
      <c r="C30" s="234">
        <f>costs!C15</f>
        <v>0</v>
      </c>
      <c r="D30" s="234">
        <f>costs!D15</f>
        <v>0</v>
      </c>
      <c r="E30" s="234">
        <f>costs!E15</f>
        <v>0</v>
      </c>
      <c r="F30" s="234">
        <f>costs!F15</f>
        <v>0</v>
      </c>
      <c r="G30" s="234">
        <f>costs!G15</f>
        <v>0</v>
      </c>
      <c r="H30" s="234">
        <f>costs!H15</f>
        <v>0</v>
      </c>
      <c r="I30" s="234">
        <f>costs!I15</f>
        <v>0</v>
      </c>
      <c r="J30" s="234">
        <f>costs!J15</f>
        <v>0</v>
      </c>
      <c r="K30" s="234">
        <f>costs!K15</f>
        <v>0</v>
      </c>
      <c r="L30" s="234">
        <f>costs!L15</f>
        <v>0</v>
      </c>
      <c r="M30" s="234">
        <f>costs!M15</f>
        <v>0</v>
      </c>
      <c r="N30" s="234">
        <f>costs!N15</f>
        <v>0</v>
      </c>
      <c r="O30" s="234">
        <f>costs!O15</f>
        <v>0</v>
      </c>
      <c r="P30" s="234">
        <f>costs!P15</f>
        <v>0</v>
      </c>
      <c r="Q30" s="234">
        <f>costs!Q15</f>
        <v>0</v>
      </c>
      <c r="R30" s="104"/>
      <c r="U30" s="99"/>
      <c r="W30" s="96"/>
    </row>
    <row r="31" spans="2:30" x14ac:dyDescent="0.35">
      <c r="B31" s="97" t="s">
        <v>54</v>
      </c>
      <c r="C31" s="235">
        <f>SUM(C28:C30)</f>
        <v>0</v>
      </c>
      <c r="D31" s="235">
        <f t="shared" ref="D31:Q31" si="2">SUM(D28:D30)</f>
        <v>0</v>
      </c>
      <c r="E31" s="235">
        <f t="shared" si="2"/>
        <v>0</v>
      </c>
      <c r="F31" s="235">
        <f t="shared" si="2"/>
        <v>0</v>
      </c>
      <c r="G31" s="235">
        <f t="shared" si="2"/>
        <v>0</v>
      </c>
      <c r="H31" s="235">
        <f t="shared" si="2"/>
        <v>0</v>
      </c>
      <c r="I31" s="235">
        <f t="shared" si="2"/>
        <v>0</v>
      </c>
      <c r="J31" s="235">
        <f t="shared" si="2"/>
        <v>0</v>
      </c>
      <c r="K31" s="235">
        <f t="shared" si="2"/>
        <v>0</v>
      </c>
      <c r="L31" s="235">
        <f t="shared" si="2"/>
        <v>0</v>
      </c>
      <c r="M31" s="235">
        <f t="shared" si="2"/>
        <v>0</v>
      </c>
      <c r="N31" s="235">
        <f t="shared" si="2"/>
        <v>0</v>
      </c>
      <c r="O31" s="235">
        <f t="shared" si="2"/>
        <v>0</v>
      </c>
      <c r="P31" s="235">
        <f t="shared" si="2"/>
        <v>0</v>
      </c>
      <c r="Q31" s="235">
        <f t="shared" si="2"/>
        <v>0</v>
      </c>
      <c r="R31" s="105"/>
      <c r="U31" s="99"/>
      <c r="W31" s="96"/>
    </row>
    <row r="32" spans="2:30" x14ac:dyDescent="0.35">
      <c r="B32" s="106"/>
      <c r="C32" s="107"/>
      <c r="D32" s="107"/>
      <c r="E32" s="107"/>
      <c r="F32" s="107"/>
      <c r="G32" s="107"/>
      <c r="H32" s="107"/>
      <c r="I32" s="107"/>
      <c r="J32" s="107"/>
      <c r="K32" s="107"/>
      <c r="L32" s="107"/>
      <c r="M32" s="107"/>
      <c r="N32" s="107"/>
      <c r="O32" s="107"/>
      <c r="P32" s="107"/>
      <c r="Q32" s="107"/>
      <c r="R32" s="108"/>
      <c r="U32" s="99"/>
      <c r="W32" s="96"/>
    </row>
    <row r="33" spans="2:34" x14ac:dyDescent="0.35">
      <c r="B33" s="109" t="s">
        <v>109</v>
      </c>
      <c r="C33" s="236">
        <f t="shared" ref="C33:Q33" si="3">C25-C31</f>
        <v>0</v>
      </c>
      <c r="D33" s="236">
        <f t="shared" si="3"/>
        <v>0</v>
      </c>
      <c r="E33" s="236">
        <f t="shared" si="3"/>
        <v>0</v>
      </c>
      <c r="F33" s="236">
        <f t="shared" si="3"/>
        <v>0</v>
      </c>
      <c r="G33" s="236">
        <f t="shared" si="3"/>
        <v>0</v>
      </c>
      <c r="H33" s="236">
        <f t="shared" si="3"/>
        <v>0</v>
      </c>
      <c r="I33" s="236">
        <f t="shared" si="3"/>
        <v>0</v>
      </c>
      <c r="J33" s="236">
        <f t="shared" si="3"/>
        <v>0</v>
      </c>
      <c r="K33" s="236">
        <f t="shared" si="3"/>
        <v>0</v>
      </c>
      <c r="L33" s="236">
        <f t="shared" si="3"/>
        <v>0</v>
      </c>
      <c r="M33" s="236">
        <f t="shared" si="3"/>
        <v>0</v>
      </c>
      <c r="N33" s="236">
        <f t="shared" si="3"/>
        <v>0</v>
      </c>
      <c r="O33" s="236">
        <f t="shared" si="3"/>
        <v>0</v>
      </c>
      <c r="P33" s="236">
        <f t="shared" si="3"/>
        <v>0</v>
      </c>
      <c r="Q33" s="236">
        <f t="shared" si="3"/>
        <v>0</v>
      </c>
      <c r="R33" s="110"/>
      <c r="U33" s="99"/>
      <c r="W33" s="96"/>
    </row>
    <row r="34" spans="2:34" x14ac:dyDescent="0.35">
      <c r="B34" s="106"/>
      <c r="C34" s="107"/>
      <c r="D34" s="107"/>
      <c r="E34" s="107"/>
      <c r="F34" s="107"/>
      <c r="G34" s="107"/>
      <c r="H34" s="107"/>
      <c r="I34" s="107"/>
      <c r="J34" s="107"/>
      <c r="K34" s="107"/>
      <c r="L34" s="107"/>
      <c r="M34" s="107"/>
      <c r="N34" s="107"/>
      <c r="O34" s="107"/>
      <c r="P34" s="107"/>
      <c r="Q34" s="107"/>
      <c r="R34" s="108"/>
      <c r="U34" s="99"/>
      <c r="W34" s="96"/>
    </row>
    <row r="35" spans="2:34" x14ac:dyDescent="0.35">
      <c r="B35" s="41" t="s">
        <v>110</v>
      </c>
      <c r="C35" s="111"/>
      <c r="D35" s="111"/>
      <c r="E35" s="111"/>
      <c r="F35" s="111"/>
      <c r="G35" s="111"/>
      <c r="H35" s="111"/>
      <c r="I35" s="111"/>
      <c r="J35" s="111"/>
      <c r="K35" s="111"/>
      <c r="L35" s="111"/>
      <c r="M35" s="111"/>
      <c r="N35" s="111"/>
      <c r="O35" s="111"/>
      <c r="P35" s="111"/>
      <c r="Q35" s="111"/>
      <c r="R35" s="112"/>
      <c r="T35" s="26" t="s">
        <v>107</v>
      </c>
      <c r="U35" s="99"/>
      <c r="W35" s="96"/>
    </row>
    <row r="36" spans="2:34" x14ac:dyDescent="0.35">
      <c r="B36" s="103" t="s">
        <v>56</v>
      </c>
      <c r="C36" s="237">
        <f>costs!C23</f>
        <v>0</v>
      </c>
      <c r="D36" s="237">
        <f>costs!D23</f>
        <v>0</v>
      </c>
      <c r="E36" s="237">
        <f>costs!E23</f>
        <v>0</v>
      </c>
      <c r="F36" s="237">
        <f>costs!F23</f>
        <v>0</v>
      </c>
      <c r="G36" s="237">
        <f>costs!G23</f>
        <v>0</v>
      </c>
      <c r="H36" s="237">
        <f>costs!H23</f>
        <v>0</v>
      </c>
      <c r="I36" s="237">
        <f>costs!I23</f>
        <v>0</v>
      </c>
      <c r="J36" s="237">
        <f>costs!J23</f>
        <v>0</v>
      </c>
      <c r="K36" s="237">
        <f>costs!K23</f>
        <v>0</v>
      </c>
      <c r="L36" s="237">
        <f>costs!L23</f>
        <v>0</v>
      </c>
      <c r="M36" s="237">
        <f>costs!M23</f>
        <v>0</v>
      </c>
      <c r="N36" s="237">
        <f>costs!N23</f>
        <v>0</v>
      </c>
      <c r="O36" s="237">
        <f>costs!O23</f>
        <v>0</v>
      </c>
      <c r="P36" s="237">
        <f>costs!P23</f>
        <v>0</v>
      </c>
      <c r="Q36" s="237">
        <f>costs!Q23</f>
        <v>0</v>
      </c>
      <c r="R36" s="112"/>
      <c r="U36" s="99"/>
      <c r="W36" s="96"/>
    </row>
    <row r="37" spans="2:34" x14ac:dyDescent="0.35">
      <c r="B37" s="103" t="s">
        <v>49</v>
      </c>
      <c r="C37" s="237">
        <f>costs!C26</f>
        <v>0</v>
      </c>
      <c r="D37" s="237">
        <f>costs!D26</f>
        <v>0</v>
      </c>
      <c r="E37" s="237">
        <f>costs!E26</f>
        <v>0</v>
      </c>
      <c r="F37" s="237">
        <f>costs!F26</f>
        <v>0</v>
      </c>
      <c r="G37" s="237">
        <f>costs!G26</f>
        <v>0</v>
      </c>
      <c r="H37" s="237">
        <f>costs!H26</f>
        <v>0</v>
      </c>
      <c r="I37" s="237">
        <f>costs!I26</f>
        <v>0</v>
      </c>
      <c r="J37" s="237">
        <f>costs!J26</f>
        <v>0</v>
      </c>
      <c r="K37" s="237">
        <f>costs!K26</f>
        <v>0</v>
      </c>
      <c r="L37" s="237">
        <f>costs!L26</f>
        <v>0</v>
      </c>
      <c r="M37" s="237">
        <f>costs!M26</f>
        <v>0</v>
      </c>
      <c r="N37" s="237">
        <f>costs!N26</f>
        <v>0</v>
      </c>
      <c r="O37" s="237">
        <f>costs!O26</f>
        <v>0</v>
      </c>
      <c r="P37" s="237">
        <f>costs!P26</f>
        <v>0</v>
      </c>
      <c r="Q37" s="237">
        <f>costs!Q26</f>
        <v>0</v>
      </c>
      <c r="R37" s="112"/>
      <c r="U37" s="99"/>
      <c r="W37" s="96"/>
    </row>
    <row r="38" spans="2:34" x14ac:dyDescent="0.35">
      <c r="B38" s="103" t="s">
        <v>80</v>
      </c>
      <c r="C38" s="234">
        <f>depreciation!C35</f>
        <v>0</v>
      </c>
      <c r="D38" s="234">
        <f>depreciation!D35</f>
        <v>0</v>
      </c>
      <c r="E38" s="234">
        <f>depreciation!E35</f>
        <v>0</v>
      </c>
      <c r="F38" s="234">
        <f>depreciation!F35</f>
        <v>0</v>
      </c>
      <c r="G38" s="234">
        <f>depreciation!G35</f>
        <v>0</v>
      </c>
      <c r="H38" s="234">
        <f>depreciation!H35</f>
        <v>0</v>
      </c>
      <c r="I38" s="234">
        <f>depreciation!I35</f>
        <v>0</v>
      </c>
      <c r="J38" s="234">
        <f>depreciation!J35</f>
        <v>0</v>
      </c>
      <c r="K38" s="234">
        <f>depreciation!K35</f>
        <v>0</v>
      </c>
      <c r="L38" s="234">
        <f>depreciation!L35</f>
        <v>0</v>
      </c>
      <c r="M38" s="234">
        <f>depreciation!M35</f>
        <v>0</v>
      </c>
      <c r="N38" s="234">
        <f>depreciation!N35</f>
        <v>0</v>
      </c>
      <c r="O38" s="234">
        <f>depreciation!O35</f>
        <v>0</v>
      </c>
      <c r="P38" s="234">
        <f>depreciation!P35</f>
        <v>0</v>
      </c>
      <c r="Q38" s="234">
        <f>depreciation!Q35</f>
        <v>0</v>
      </c>
      <c r="R38" s="113"/>
      <c r="U38" s="99"/>
      <c r="W38" s="96"/>
    </row>
    <row r="39" spans="2:34" x14ac:dyDescent="0.35">
      <c r="B39" s="97" t="s">
        <v>59</v>
      </c>
      <c r="C39" s="235">
        <f>SUM(C36:C38)</f>
        <v>0</v>
      </c>
      <c r="D39" s="235">
        <f t="shared" ref="D39:Q39" si="4">SUM(D36:D38)</f>
        <v>0</v>
      </c>
      <c r="E39" s="235">
        <f t="shared" si="4"/>
        <v>0</v>
      </c>
      <c r="F39" s="235">
        <f t="shared" si="4"/>
        <v>0</v>
      </c>
      <c r="G39" s="235">
        <f t="shared" si="4"/>
        <v>0</v>
      </c>
      <c r="H39" s="235">
        <f t="shared" si="4"/>
        <v>0</v>
      </c>
      <c r="I39" s="235">
        <f t="shared" si="4"/>
        <v>0</v>
      </c>
      <c r="J39" s="235">
        <f t="shared" si="4"/>
        <v>0</v>
      </c>
      <c r="K39" s="235">
        <f t="shared" si="4"/>
        <v>0</v>
      </c>
      <c r="L39" s="235">
        <f t="shared" si="4"/>
        <v>0</v>
      </c>
      <c r="M39" s="235">
        <f t="shared" si="4"/>
        <v>0</v>
      </c>
      <c r="N39" s="235">
        <f t="shared" si="4"/>
        <v>0</v>
      </c>
      <c r="O39" s="235">
        <f t="shared" si="4"/>
        <v>0</v>
      </c>
      <c r="P39" s="235">
        <f t="shared" si="4"/>
        <v>0</v>
      </c>
      <c r="Q39" s="235">
        <f t="shared" si="4"/>
        <v>0</v>
      </c>
      <c r="R39" s="105"/>
      <c r="U39" s="99"/>
      <c r="W39" s="96"/>
    </row>
    <row r="40" spans="2:34" x14ac:dyDescent="0.35">
      <c r="B40" s="103"/>
      <c r="C40" s="100"/>
      <c r="D40" s="100"/>
      <c r="E40" s="100"/>
      <c r="F40" s="100"/>
      <c r="G40" s="100"/>
      <c r="H40" s="100"/>
      <c r="I40" s="100"/>
      <c r="J40" s="100"/>
      <c r="K40" s="100"/>
      <c r="L40" s="100"/>
      <c r="M40" s="100"/>
      <c r="N40" s="100"/>
      <c r="O40" s="100"/>
      <c r="P40" s="100"/>
      <c r="Q40" s="100"/>
      <c r="R40" s="113"/>
      <c r="U40" s="99"/>
      <c r="W40" s="96"/>
    </row>
    <row r="41" spans="2:34" ht="15" thickBot="1" x14ac:dyDescent="0.4">
      <c r="B41" s="114" t="s">
        <v>111</v>
      </c>
      <c r="C41" s="238">
        <f>C33-C39</f>
        <v>0</v>
      </c>
      <c r="D41" s="238">
        <f t="shared" ref="D41:Q41" si="5">D33-D39</f>
        <v>0</v>
      </c>
      <c r="E41" s="238">
        <f t="shared" si="5"/>
        <v>0</v>
      </c>
      <c r="F41" s="238">
        <f t="shared" si="5"/>
        <v>0</v>
      </c>
      <c r="G41" s="238">
        <f t="shared" si="5"/>
        <v>0</v>
      </c>
      <c r="H41" s="238">
        <f t="shared" si="5"/>
        <v>0</v>
      </c>
      <c r="I41" s="238">
        <f t="shared" si="5"/>
        <v>0</v>
      </c>
      <c r="J41" s="238">
        <f t="shared" si="5"/>
        <v>0</v>
      </c>
      <c r="K41" s="238">
        <f t="shared" si="5"/>
        <v>0</v>
      </c>
      <c r="L41" s="238">
        <f t="shared" si="5"/>
        <v>0</v>
      </c>
      <c r="M41" s="238">
        <f t="shared" si="5"/>
        <v>0</v>
      </c>
      <c r="N41" s="238">
        <f t="shared" si="5"/>
        <v>0</v>
      </c>
      <c r="O41" s="238">
        <f t="shared" si="5"/>
        <v>0</v>
      </c>
      <c r="P41" s="238">
        <f t="shared" si="5"/>
        <v>0</v>
      </c>
      <c r="Q41" s="238">
        <f t="shared" si="5"/>
        <v>0</v>
      </c>
      <c r="R41" s="115"/>
      <c r="S41" s="47"/>
      <c r="U41" s="99"/>
      <c r="W41" s="96"/>
      <c r="X41" s="80" t="s">
        <v>92</v>
      </c>
      <c r="Y41" s="80" t="s">
        <v>92</v>
      </c>
      <c r="Z41" s="80" t="s">
        <v>92</v>
      </c>
      <c r="AA41" s="80" t="s">
        <v>92</v>
      </c>
      <c r="AB41" s="80" t="s">
        <v>92</v>
      </c>
      <c r="AC41" s="80" t="s">
        <v>92</v>
      </c>
      <c r="AD41" s="80" t="s">
        <v>92</v>
      </c>
      <c r="AE41" s="80" t="s">
        <v>92</v>
      </c>
      <c r="AF41" s="80" t="s">
        <v>92</v>
      </c>
      <c r="AG41" s="80" t="s">
        <v>92</v>
      </c>
      <c r="AH41" s="80" t="s">
        <v>92</v>
      </c>
    </row>
    <row r="42" spans="2:34" s="118" customFormat="1" ht="15" thickTop="1" x14ac:dyDescent="0.35">
      <c r="B42" s="116" t="s">
        <v>112</v>
      </c>
      <c r="C42" s="239" t="str">
        <f>IFERROR(C41/C25,"")</f>
        <v/>
      </c>
      <c r="D42" s="239" t="str">
        <f t="shared" ref="D42:Q42" si="6">IFERROR(D41/D25,"")</f>
        <v/>
      </c>
      <c r="E42" s="240" t="str">
        <f t="shared" si="6"/>
        <v/>
      </c>
      <c r="F42" s="240" t="str">
        <f t="shared" si="6"/>
        <v/>
      </c>
      <c r="G42" s="240" t="str">
        <f t="shared" si="6"/>
        <v/>
      </c>
      <c r="H42" s="240" t="str">
        <f t="shared" si="6"/>
        <v/>
      </c>
      <c r="I42" s="240" t="str">
        <f t="shared" si="6"/>
        <v/>
      </c>
      <c r="J42" s="240" t="str">
        <f t="shared" si="6"/>
        <v/>
      </c>
      <c r="K42" s="240" t="str">
        <f t="shared" si="6"/>
        <v/>
      </c>
      <c r="L42" s="240" t="str">
        <f t="shared" si="6"/>
        <v/>
      </c>
      <c r="M42" s="240" t="str">
        <f t="shared" si="6"/>
        <v/>
      </c>
      <c r="N42" s="240" t="str">
        <f t="shared" si="6"/>
        <v/>
      </c>
      <c r="O42" s="240" t="str">
        <f t="shared" si="6"/>
        <v/>
      </c>
      <c r="P42" s="240" t="str">
        <f t="shared" si="6"/>
        <v/>
      </c>
      <c r="Q42" s="240" t="str">
        <f t="shared" si="6"/>
        <v/>
      </c>
      <c r="R42" s="117"/>
      <c r="S42" s="265"/>
      <c r="T42" s="119"/>
      <c r="U42" s="120"/>
      <c r="V42" s="120"/>
      <c r="W42" s="120"/>
    </row>
    <row r="43" spans="2:34" x14ac:dyDescent="0.35">
      <c r="B43" s="121"/>
      <c r="C43" s="122"/>
      <c r="D43" s="123"/>
      <c r="E43" s="123"/>
      <c r="F43" s="123"/>
      <c r="G43" s="123"/>
      <c r="H43" s="123"/>
      <c r="I43" s="123"/>
      <c r="J43" s="123"/>
      <c r="K43" s="123"/>
      <c r="L43" s="123"/>
      <c r="M43" s="123"/>
      <c r="N43" s="123"/>
      <c r="O43" s="123"/>
      <c r="P43" s="123"/>
      <c r="Q43" s="123"/>
      <c r="R43" s="124"/>
      <c r="U43" s="99"/>
      <c r="W43" s="96"/>
    </row>
    <row r="44" spans="2:34" x14ac:dyDescent="0.35">
      <c r="B44" s="125" t="s">
        <v>190</v>
      </c>
      <c r="C44" s="126"/>
      <c r="D44" s="126"/>
      <c r="E44" s="126"/>
      <c r="F44" s="126"/>
      <c r="G44" s="126"/>
      <c r="H44" s="126"/>
      <c r="I44" s="126"/>
      <c r="J44" s="126"/>
      <c r="K44" s="126"/>
      <c r="L44" s="126"/>
      <c r="M44" s="126"/>
      <c r="N44" s="126"/>
      <c r="O44" s="126"/>
      <c r="P44" s="126"/>
      <c r="Q44" s="126"/>
      <c r="R44" s="124"/>
      <c r="U44" s="99"/>
      <c r="W44" s="96"/>
    </row>
    <row r="45" spans="2:34" x14ac:dyDescent="0.35">
      <c r="B45" s="103" t="s">
        <v>111</v>
      </c>
      <c r="C45" s="241">
        <f>C41</f>
        <v>0</v>
      </c>
      <c r="D45" s="241">
        <f>D41</f>
        <v>0</v>
      </c>
      <c r="E45" s="241">
        <f t="shared" ref="E45:Q45" si="7">E41</f>
        <v>0</v>
      </c>
      <c r="F45" s="241">
        <f t="shared" si="7"/>
        <v>0</v>
      </c>
      <c r="G45" s="241">
        <f t="shared" si="7"/>
        <v>0</v>
      </c>
      <c r="H45" s="241">
        <f t="shared" si="7"/>
        <v>0</v>
      </c>
      <c r="I45" s="241">
        <f t="shared" si="7"/>
        <v>0</v>
      </c>
      <c r="J45" s="241">
        <f t="shared" si="7"/>
        <v>0</v>
      </c>
      <c r="K45" s="241">
        <f t="shared" si="7"/>
        <v>0</v>
      </c>
      <c r="L45" s="241">
        <f t="shared" si="7"/>
        <v>0</v>
      </c>
      <c r="M45" s="241">
        <f t="shared" si="7"/>
        <v>0</v>
      </c>
      <c r="N45" s="241">
        <f t="shared" si="7"/>
        <v>0</v>
      </c>
      <c r="O45" s="241">
        <f t="shared" si="7"/>
        <v>0</v>
      </c>
      <c r="P45" s="241">
        <f t="shared" si="7"/>
        <v>0</v>
      </c>
      <c r="Q45" s="241">
        <f t="shared" si="7"/>
        <v>0</v>
      </c>
      <c r="R45" s="242"/>
      <c r="U45" s="99"/>
      <c r="W45" s="96"/>
    </row>
    <row r="46" spans="2:34" x14ac:dyDescent="0.35">
      <c r="B46" s="103" t="s">
        <v>114</v>
      </c>
      <c r="C46" s="241">
        <f>C38</f>
        <v>0</v>
      </c>
      <c r="D46" s="241">
        <f t="shared" ref="D46:Q46" si="8">D38</f>
        <v>0</v>
      </c>
      <c r="E46" s="241">
        <f t="shared" si="8"/>
        <v>0</v>
      </c>
      <c r="F46" s="241">
        <f t="shared" si="8"/>
        <v>0</v>
      </c>
      <c r="G46" s="241">
        <f t="shared" si="8"/>
        <v>0</v>
      </c>
      <c r="H46" s="241">
        <f t="shared" si="8"/>
        <v>0</v>
      </c>
      <c r="I46" s="241">
        <f t="shared" si="8"/>
        <v>0</v>
      </c>
      <c r="J46" s="241">
        <f t="shared" si="8"/>
        <v>0</v>
      </c>
      <c r="K46" s="241">
        <f t="shared" si="8"/>
        <v>0</v>
      </c>
      <c r="L46" s="241">
        <f t="shared" si="8"/>
        <v>0</v>
      </c>
      <c r="M46" s="241">
        <f t="shared" si="8"/>
        <v>0</v>
      </c>
      <c r="N46" s="241">
        <f t="shared" si="8"/>
        <v>0</v>
      </c>
      <c r="O46" s="241">
        <f t="shared" si="8"/>
        <v>0</v>
      </c>
      <c r="P46" s="241">
        <f t="shared" si="8"/>
        <v>0</v>
      </c>
      <c r="Q46" s="241">
        <f t="shared" si="8"/>
        <v>0</v>
      </c>
      <c r="R46" s="242"/>
      <c r="U46" s="99"/>
      <c r="W46" s="96"/>
    </row>
    <row r="47" spans="2:34" x14ac:dyDescent="0.35">
      <c r="B47" s="103" t="s">
        <v>115</v>
      </c>
      <c r="C47" s="241">
        <f>-depreciation!C8</f>
        <v>0</v>
      </c>
      <c r="D47" s="241">
        <f>-depreciation!D8</f>
        <v>0</v>
      </c>
      <c r="E47" s="241">
        <f>-depreciation!E8</f>
        <v>0</v>
      </c>
      <c r="F47" s="241">
        <f>-depreciation!F8</f>
        <v>0</v>
      </c>
      <c r="G47" s="241">
        <f>-depreciation!G8</f>
        <v>0</v>
      </c>
      <c r="H47" s="241">
        <f>-depreciation!H8</f>
        <v>0</v>
      </c>
      <c r="I47" s="241">
        <f>-depreciation!I8</f>
        <v>0</v>
      </c>
      <c r="J47" s="241">
        <f>-depreciation!J8</f>
        <v>0</v>
      </c>
      <c r="K47" s="241">
        <f>-depreciation!K8</f>
        <v>0</v>
      </c>
      <c r="L47" s="241">
        <f>-depreciation!L8</f>
        <v>0</v>
      </c>
      <c r="M47" s="241">
        <f>-depreciation!M8</f>
        <v>0</v>
      </c>
      <c r="N47" s="241">
        <f>-depreciation!N8</f>
        <v>0</v>
      </c>
      <c r="O47" s="241">
        <f>-depreciation!O8</f>
        <v>0</v>
      </c>
      <c r="P47" s="241">
        <f>-depreciation!P8</f>
        <v>0</v>
      </c>
      <c r="Q47" s="241">
        <f>-depreciation!Q8</f>
        <v>0</v>
      </c>
      <c r="R47" s="242"/>
      <c r="U47" s="99"/>
      <c r="W47" s="96"/>
    </row>
    <row r="48" spans="2:34" x14ac:dyDescent="0.35">
      <c r="B48" s="103" t="s">
        <v>116</v>
      </c>
      <c r="C48" s="241">
        <f>+IF(C41&lt;0,0,-C41*$C$8)</f>
        <v>0</v>
      </c>
      <c r="D48" s="241">
        <f t="shared" ref="D48:Q48" si="9">+IF(D41&lt;0,0,-D41*$C$8)</f>
        <v>0</v>
      </c>
      <c r="E48" s="241">
        <f t="shared" si="9"/>
        <v>0</v>
      </c>
      <c r="F48" s="241">
        <f t="shared" si="9"/>
        <v>0</v>
      </c>
      <c r="G48" s="241">
        <f t="shared" si="9"/>
        <v>0</v>
      </c>
      <c r="H48" s="241">
        <f t="shared" si="9"/>
        <v>0</v>
      </c>
      <c r="I48" s="241">
        <f t="shared" si="9"/>
        <v>0</v>
      </c>
      <c r="J48" s="241">
        <f t="shared" si="9"/>
        <v>0</v>
      </c>
      <c r="K48" s="241">
        <f t="shared" si="9"/>
        <v>0</v>
      </c>
      <c r="L48" s="241">
        <f t="shared" si="9"/>
        <v>0</v>
      </c>
      <c r="M48" s="241">
        <f t="shared" si="9"/>
        <v>0</v>
      </c>
      <c r="N48" s="241">
        <f t="shared" si="9"/>
        <v>0</v>
      </c>
      <c r="O48" s="241">
        <f t="shared" si="9"/>
        <v>0</v>
      </c>
      <c r="P48" s="241">
        <f t="shared" si="9"/>
        <v>0</v>
      </c>
      <c r="Q48" s="241">
        <f t="shared" si="9"/>
        <v>0</v>
      </c>
      <c r="R48" s="242"/>
      <c r="U48" s="99"/>
      <c r="W48" s="96"/>
    </row>
    <row r="49" spans="2:23" ht="14.65" customHeight="1" x14ac:dyDescent="0.35">
      <c r="B49" s="103" t="s">
        <v>117</v>
      </c>
      <c r="C49" s="241">
        <f>-net_working_capital!C11</f>
        <v>0</v>
      </c>
      <c r="D49" s="241">
        <f>-net_working_capital!D11</f>
        <v>0</v>
      </c>
      <c r="E49" s="241">
        <f>-net_working_capital!E11</f>
        <v>0</v>
      </c>
      <c r="F49" s="241">
        <f>-net_working_capital!F11</f>
        <v>0</v>
      </c>
      <c r="G49" s="241">
        <f>-net_working_capital!G11</f>
        <v>0</v>
      </c>
      <c r="H49" s="241">
        <f>-net_working_capital!H11</f>
        <v>0</v>
      </c>
      <c r="I49" s="241">
        <f>-net_working_capital!I11</f>
        <v>0</v>
      </c>
      <c r="J49" s="241">
        <f>-net_working_capital!J11</f>
        <v>0</v>
      </c>
      <c r="K49" s="241">
        <f>-net_working_capital!K11</f>
        <v>0</v>
      </c>
      <c r="L49" s="241">
        <f>-net_working_capital!L11</f>
        <v>0</v>
      </c>
      <c r="M49" s="241">
        <f>-net_working_capital!M11</f>
        <v>0</v>
      </c>
      <c r="N49" s="241">
        <f>-net_working_capital!N11</f>
        <v>0</v>
      </c>
      <c r="O49" s="241">
        <f>-net_working_capital!O11</f>
        <v>0</v>
      </c>
      <c r="P49" s="241">
        <f>-net_working_capital!P11</f>
        <v>0</v>
      </c>
      <c r="Q49" s="241">
        <f>-net_working_capital!Q11</f>
        <v>0</v>
      </c>
      <c r="R49" s="243"/>
      <c r="U49" s="99"/>
      <c r="W49" s="96"/>
    </row>
    <row r="50" spans="2:23" x14ac:dyDescent="0.35">
      <c r="B50" s="127" t="s">
        <v>118</v>
      </c>
      <c r="C50" s="244"/>
      <c r="D50" s="244"/>
      <c r="E50" s="244"/>
      <c r="F50" s="244"/>
      <c r="G50" s="244"/>
      <c r="H50" s="244"/>
      <c r="I50" s="244"/>
      <c r="J50" s="244"/>
      <c r="K50" s="244"/>
      <c r="L50" s="244"/>
      <c r="M50" s="244"/>
      <c r="N50" s="245"/>
      <c r="O50" s="245"/>
      <c r="P50" s="245"/>
      <c r="Q50" s="245"/>
      <c r="R50" s="296" t="str">
        <f>terminal_value!E13</f>
        <v/>
      </c>
      <c r="T50" s="129"/>
      <c r="U50" s="99"/>
      <c r="W50" s="96"/>
    </row>
    <row r="51" spans="2:23" x14ac:dyDescent="0.35">
      <c r="B51" s="97" t="s">
        <v>119</v>
      </c>
      <c r="C51" s="247">
        <f t="shared" ref="C51:P51" si="10">SUM(C45:C50)</f>
        <v>0</v>
      </c>
      <c r="D51" s="247">
        <f>SUM(D45:D50)</f>
        <v>0</v>
      </c>
      <c r="E51" s="247">
        <f>SUM(E45:E50)</f>
        <v>0</v>
      </c>
      <c r="F51" s="247">
        <f t="shared" si="10"/>
        <v>0</v>
      </c>
      <c r="G51" s="247">
        <f>SUM(G45:G50)</f>
        <v>0</v>
      </c>
      <c r="H51" s="247">
        <f t="shared" si="10"/>
        <v>0</v>
      </c>
      <c r="I51" s="247">
        <f t="shared" si="10"/>
        <v>0</v>
      </c>
      <c r="J51" s="247">
        <f t="shared" si="10"/>
        <v>0</v>
      </c>
      <c r="K51" s="247">
        <f t="shared" si="10"/>
        <v>0</v>
      </c>
      <c r="L51" s="247">
        <f>SUM(L45:L50)</f>
        <v>0</v>
      </c>
      <c r="M51" s="247">
        <f t="shared" si="10"/>
        <v>0</v>
      </c>
      <c r="N51" s="247">
        <f t="shared" si="10"/>
        <v>0</v>
      </c>
      <c r="O51" s="247">
        <f t="shared" si="10"/>
        <v>0</v>
      </c>
      <c r="P51" s="247">
        <f t="shared" si="10"/>
        <v>0</v>
      </c>
      <c r="Q51" s="248">
        <f>IFERROR(SUM(Q45:Q50)+R50,)</f>
        <v>0</v>
      </c>
      <c r="R51" s="297"/>
      <c r="U51" s="99"/>
      <c r="W51" s="96"/>
    </row>
    <row r="52" spans="2:23" x14ac:dyDescent="0.35">
      <c r="B52" s="103" t="s">
        <v>120</v>
      </c>
      <c r="C52" s="245">
        <f>IFERROR(1/(1+$C$4)^C$10,)</f>
        <v>0</v>
      </c>
      <c r="D52" s="245">
        <f t="shared" ref="D52:Q52" si="11">IFERROR(1/(1+$C$4)^D$10,)</f>
        <v>0</v>
      </c>
      <c r="E52" s="245">
        <f t="shared" si="11"/>
        <v>0</v>
      </c>
      <c r="F52" s="245">
        <f t="shared" si="11"/>
        <v>0</v>
      </c>
      <c r="G52" s="245">
        <f t="shared" si="11"/>
        <v>0</v>
      </c>
      <c r="H52" s="245">
        <f t="shared" si="11"/>
        <v>0</v>
      </c>
      <c r="I52" s="245">
        <f t="shared" si="11"/>
        <v>0</v>
      </c>
      <c r="J52" s="245">
        <f t="shared" si="11"/>
        <v>0</v>
      </c>
      <c r="K52" s="245">
        <f t="shared" si="11"/>
        <v>0</v>
      </c>
      <c r="L52" s="245">
        <f t="shared" si="11"/>
        <v>0</v>
      </c>
      <c r="M52" s="245">
        <f t="shared" si="11"/>
        <v>0</v>
      </c>
      <c r="N52" s="245">
        <f t="shared" si="11"/>
        <v>0</v>
      </c>
      <c r="O52" s="245">
        <f t="shared" si="11"/>
        <v>0</v>
      </c>
      <c r="P52" s="245">
        <f t="shared" si="11"/>
        <v>0</v>
      </c>
      <c r="Q52" s="245">
        <f t="shared" si="11"/>
        <v>0</v>
      </c>
      <c r="R52" s="298"/>
      <c r="U52" s="99"/>
      <c r="W52" s="96"/>
    </row>
    <row r="53" spans="2:23" x14ac:dyDescent="0.35">
      <c r="B53" s="97" t="s">
        <v>121</v>
      </c>
      <c r="C53" s="248">
        <f>C51*C52</f>
        <v>0</v>
      </c>
      <c r="D53" s="248">
        <f t="shared" ref="D53:Q53" si="12">D51*D52</f>
        <v>0</v>
      </c>
      <c r="E53" s="248">
        <f t="shared" si="12"/>
        <v>0</v>
      </c>
      <c r="F53" s="248">
        <f>F51*F52</f>
        <v>0</v>
      </c>
      <c r="G53" s="248">
        <f t="shared" si="12"/>
        <v>0</v>
      </c>
      <c r="H53" s="248">
        <f t="shared" si="12"/>
        <v>0</v>
      </c>
      <c r="I53" s="248">
        <f t="shared" si="12"/>
        <v>0</v>
      </c>
      <c r="J53" s="248">
        <f t="shared" si="12"/>
        <v>0</v>
      </c>
      <c r="K53" s="248">
        <f t="shared" si="12"/>
        <v>0</v>
      </c>
      <c r="L53" s="248">
        <f t="shared" si="12"/>
        <v>0</v>
      </c>
      <c r="M53" s="248">
        <f t="shared" si="12"/>
        <v>0</v>
      </c>
      <c r="N53" s="248">
        <f t="shared" si="12"/>
        <v>0</v>
      </c>
      <c r="O53" s="248">
        <f t="shared" si="12"/>
        <v>0</v>
      </c>
      <c r="P53" s="248">
        <f t="shared" si="12"/>
        <v>0</v>
      </c>
      <c r="Q53" s="248">
        <f t="shared" si="12"/>
        <v>0</v>
      </c>
      <c r="R53" s="297"/>
      <c r="S53" s="46" t="s">
        <v>92</v>
      </c>
      <c r="U53" s="99"/>
      <c r="W53" s="96"/>
    </row>
    <row r="54" spans="2:23" x14ac:dyDescent="0.35">
      <c r="B54" s="103"/>
      <c r="R54" s="299"/>
      <c r="U54" s="99"/>
      <c r="W54" s="96"/>
    </row>
    <row r="55" spans="2:23" x14ac:dyDescent="0.35">
      <c r="B55" s="133" t="s">
        <v>122</v>
      </c>
      <c r="C55" s="249">
        <f>SUM(C53:Q53)</f>
        <v>0</v>
      </c>
      <c r="R55" s="300"/>
      <c r="U55" s="99"/>
      <c r="W55" s="96"/>
    </row>
    <row r="56" spans="2:23" x14ac:dyDescent="0.35">
      <c r="B56" s="198" t="s">
        <v>197</v>
      </c>
      <c r="C56" s="250">
        <f>IFERROR(IRR(C51:Q51,5%),)</f>
        <v>0</v>
      </c>
      <c r="R56" s="299"/>
      <c r="U56" s="99"/>
      <c r="W56" s="96"/>
    </row>
    <row r="57" spans="2:23" s="152" customFormat="1" x14ac:dyDescent="0.35">
      <c r="B57" s="291"/>
      <c r="C57" s="292"/>
      <c r="R57" s="301"/>
      <c r="T57" s="164"/>
      <c r="U57" s="293"/>
      <c r="V57" s="178"/>
      <c r="W57" s="294"/>
    </row>
    <row r="58" spans="2:23" x14ac:dyDescent="0.35">
      <c r="B58" s="125" t="s">
        <v>189</v>
      </c>
      <c r="C58" s="126"/>
      <c r="D58" s="126"/>
      <c r="E58" s="126"/>
      <c r="F58" s="126"/>
      <c r="G58" s="126"/>
      <c r="H58" s="126"/>
      <c r="I58" s="126"/>
      <c r="J58" s="126"/>
      <c r="K58" s="126"/>
      <c r="L58" s="126"/>
      <c r="M58" s="126"/>
      <c r="N58" s="126"/>
      <c r="O58" s="126"/>
      <c r="P58" s="126"/>
      <c r="Q58" s="126"/>
      <c r="R58" s="299"/>
      <c r="U58" s="99"/>
      <c r="W58" s="96"/>
    </row>
    <row r="59" spans="2:23" x14ac:dyDescent="0.35">
      <c r="B59" s="103" t="s">
        <v>111</v>
      </c>
      <c r="C59" s="241">
        <f>C45</f>
        <v>0</v>
      </c>
      <c r="D59" s="241">
        <f t="shared" ref="D59:P59" si="13">D45</f>
        <v>0</v>
      </c>
      <c r="E59" s="241">
        <f t="shared" si="13"/>
        <v>0</v>
      </c>
      <c r="F59" s="241">
        <f t="shared" si="13"/>
        <v>0</v>
      </c>
      <c r="G59" s="241">
        <f t="shared" si="13"/>
        <v>0</v>
      </c>
      <c r="H59" s="241">
        <f t="shared" si="13"/>
        <v>0</v>
      </c>
      <c r="I59" s="241">
        <f t="shared" si="13"/>
        <v>0</v>
      </c>
      <c r="J59" s="241">
        <f t="shared" si="13"/>
        <v>0</v>
      </c>
      <c r="K59" s="241">
        <f t="shared" si="13"/>
        <v>0</v>
      </c>
      <c r="L59" s="241">
        <f t="shared" si="13"/>
        <v>0</v>
      </c>
      <c r="M59" s="241">
        <f t="shared" si="13"/>
        <v>0</v>
      </c>
      <c r="N59" s="241">
        <f t="shared" si="13"/>
        <v>0</v>
      </c>
      <c r="O59" s="241">
        <f t="shared" si="13"/>
        <v>0</v>
      </c>
      <c r="P59" s="241">
        <f t="shared" si="13"/>
        <v>0</v>
      </c>
      <c r="Q59" s="241">
        <f>Q45</f>
        <v>0</v>
      </c>
      <c r="R59" s="302"/>
      <c r="U59" s="99"/>
      <c r="W59" s="96"/>
    </row>
    <row r="60" spans="2:23" x14ac:dyDescent="0.35">
      <c r="B60" s="103" t="s">
        <v>193</v>
      </c>
      <c r="C60" s="295">
        <v>150</v>
      </c>
      <c r="D60" s="295">
        <v>150</v>
      </c>
      <c r="E60" s="295">
        <v>100</v>
      </c>
      <c r="F60" s="308">
        <v>88.5</v>
      </c>
      <c r="G60" s="308"/>
      <c r="H60" s="308"/>
      <c r="I60" s="308"/>
      <c r="J60" s="308"/>
      <c r="K60" s="308"/>
      <c r="L60" s="308"/>
      <c r="M60" s="308"/>
      <c r="N60" s="308"/>
      <c r="O60" s="308"/>
      <c r="P60" s="295"/>
      <c r="Q60" s="295"/>
      <c r="R60" s="302"/>
      <c r="U60" s="99"/>
      <c r="W60" s="96"/>
    </row>
    <row r="61" spans="2:23" x14ac:dyDescent="0.35">
      <c r="B61" s="103" t="s">
        <v>114</v>
      </c>
      <c r="C61" s="241">
        <f>C46</f>
        <v>0</v>
      </c>
      <c r="D61" s="241">
        <f t="shared" ref="D61:Q61" si="14">D46</f>
        <v>0</v>
      </c>
      <c r="E61" s="241">
        <f t="shared" si="14"/>
        <v>0</v>
      </c>
      <c r="F61" s="241">
        <f t="shared" si="14"/>
        <v>0</v>
      </c>
      <c r="G61" s="241">
        <f t="shared" si="14"/>
        <v>0</v>
      </c>
      <c r="H61" s="241">
        <f t="shared" si="14"/>
        <v>0</v>
      </c>
      <c r="I61" s="241">
        <f t="shared" si="14"/>
        <v>0</v>
      </c>
      <c r="J61" s="241">
        <f t="shared" si="14"/>
        <v>0</v>
      </c>
      <c r="K61" s="241">
        <f t="shared" si="14"/>
        <v>0</v>
      </c>
      <c r="L61" s="241">
        <f t="shared" si="14"/>
        <v>0</v>
      </c>
      <c r="M61" s="241">
        <f t="shared" si="14"/>
        <v>0</v>
      </c>
      <c r="N61" s="241">
        <f t="shared" si="14"/>
        <v>0</v>
      </c>
      <c r="O61" s="241">
        <f t="shared" si="14"/>
        <v>0</v>
      </c>
      <c r="P61" s="241">
        <f t="shared" si="14"/>
        <v>0</v>
      </c>
      <c r="Q61" s="241">
        <f t="shared" si="14"/>
        <v>0</v>
      </c>
      <c r="R61" s="302"/>
      <c r="U61" s="99"/>
      <c r="W61" s="96"/>
    </row>
    <row r="62" spans="2:23" x14ac:dyDescent="0.35">
      <c r="B62" s="103" t="s">
        <v>115</v>
      </c>
      <c r="C62" s="241">
        <f>C47</f>
        <v>0</v>
      </c>
      <c r="D62" s="241">
        <f t="shared" ref="D62:Q62" si="15">D47</f>
        <v>0</v>
      </c>
      <c r="E62" s="241">
        <f t="shared" si="15"/>
        <v>0</v>
      </c>
      <c r="F62" s="241">
        <f t="shared" si="15"/>
        <v>0</v>
      </c>
      <c r="G62" s="241">
        <f t="shared" si="15"/>
        <v>0</v>
      </c>
      <c r="H62" s="241">
        <f t="shared" si="15"/>
        <v>0</v>
      </c>
      <c r="I62" s="241">
        <f t="shared" si="15"/>
        <v>0</v>
      </c>
      <c r="J62" s="241">
        <f t="shared" si="15"/>
        <v>0</v>
      </c>
      <c r="K62" s="241">
        <f t="shared" si="15"/>
        <v>0</v>
      </c>
      <c r="L62" s="241">
        <f t="shared" si="15"/>
        <v>0</v>
      </c>
      <c r="M62" s="241">
        <f t="shared" si="15"/>
        <v>0</v>
      </c>
      <c r="N62" s="241">
        <f t="shared" si="15"/>
        <v>0</v>
      </c>
      <c r="O62" s="241">
        <f t="shared" si="15"/>
        <v>0</v>
      </c>
      <c r="P62" s="241">
        <f t="shared" si="15"/>
        <v>0</v>
      </c>
      <c r="Q62" s="241">
        <f t="shared" si="15"/>
        <v>0</v>
      </c>
      <c r="R62" s="302"/>
      <c r="U62" s="99"/>
      <c r="W62" s="96"/>
    </row>
    <row r="63" spans="2:23" x14ac:dyDescent="0.35">
      <c r="B63" s="103" t="s">
        <v>116</v>
      </c>
      <c r="C63" s="241">
        <f>+IF((C59+C60)&lt;0,0,-(C59+C60)*$C$8)</f>
        <v>0</v>
      </c>
      <c r="D63" s="241">
        <f t="shared" ref="D63:Q63" si="16">+IF((D59+D60)&lt;0,0,-(D59+D60)*$C$8)</f>
        <v>0</v>
      </c>
      <c r="E63" s="241">
        <f t="shared" si="16"/>
        <v>0</v>
      </c>
      <c r="F63" s="241">
        <f t="shared" si="16"/>
        <v>0</v>
      </c>
      <c r="G63" s="241">
        <f t="shared" si="16"/>
        <v>0</v>
      </c>
      <c r="H63" s="241">
        <f t="shared" si="16"/>
        <v>0</v>
      </c>
      <c r="I63" s="241">
        <f t="shared" si="16"/>
        <v>0</v>
      </c>
      <c r="J63" s="241">
        <f t="shared" si="16"/>
        <v>0</v>
      </c>
      <c r="K63" s="241">
        <f t="shared" si="16"/>
        <v>0</v>
      </c>
      <c r="L63" s="241">
        <f t="shared" si="16"/>
        <v>0</v>
      </c>
      <c r="M63" s="241">
        <f t="shared" si="16"/>
        <v>0</v>
      </c>
      <c r="N63" s="241">
        <f t="shared" si="16"/>
        <v>0</v>
      </c>
      <c r="O63" s="241">
        <f t="shared" si="16"/>
        <v>0</v>
      </c>
      <c r="P63" s="241">
        <f t="shared" si="16"/>
        <v>0</v>
      </c>
      <c r="Q63" s="241">
        <f t="shared" si="16"/>
        <v>0</v>
      </c>
      <c r="R63" s="302"/>
      <c r="T63" s="26" t="s">
        <v>194</v>
      </c>
      <c r="U63" s="99"/>
      <c r="W63" s="96"/>
    </row>
    <row r="64" spans="2:23" ht="14.65" customHeight="1" x14ac:dyDescent="0.35">
      <c r="B64" s="103" t="s">
        <v>117</v>
      </c>
      <c r="C64" s="241">
        <f>C49</f>
        <v>0</v>
      </c>
      <c r="D64" s="241">
        <f t="shared" ref="D64:Q64" si="17">D49</f>
        <v>0</v>
      </c>
      <c r="E64" s="241">
        <f t="shared" si="17"/>
        <v>0</v>
      </c>
      <c r="F64" s="241">
        <f t="shared" si="17"/>
        <v>0</v>
      </c>
      <c r="G64" s="241">
        <f t="shared" si="17"/>
        <v>0</v>
      </c>
      <c r="H64" s="241">
        <f t="shared" si="17"/>
        <v>0</v>
      </c>
      <c r="I64" s="241">
        <f t="shared" si="17"/>
        <v>0</v>
      </c>
      <c r="J64" s="241">
        <f t="shared" si="17"/>
        <v>0</v>
      </c>
      <c r="K64" s="241">
        <f t="shared" si="17"/>
        <v>0</v>
      </c>
      <c r="L64" s="241">
        <f t="shared" si="17"/>
        <v>0</v>
      </c>
      <c r="M64" s="241">
        <f t="shared" si="17"/>
        <v>0</v>
      </c>
      <c r="N64" s="241">
        <f t="shared" si="17"/>
        <v>0</v>
      </c>
      <c r="O64" s="241">
        <f t="shared" si="17"/>
        <v>0</v>
      </c>
      <c r="P64" s="241">
        <f t="shared" si="17"/>
        <v>0</v>
      </c>
      <c r="Q64" s="241">
        <f t="shared" si="17"/>
        <v>0</v>
      </c>
      <c r="R64" s="302"/>
      <c r="U64" s="99"/>
      <c r="W64" s="96"/>
    </row>
    <row r="65" spans="2:30" x14ac:dyDescent="0.35">
      <c r="B65" s="127" t="s">
        <v>118</v>
      </c>
      <c r="C65" s="244"/>
      <c r="D65" s="244"/>
      <c r="E65" s="244"/>
      <c r="F65" s="244"/>
      <c r="G65" s="244"/>
      <c r="H65" s="244"/>
      <c r="I65" s="244"/>
      <c r="J65" s="244"/>
      <c r="K65" s="244"/>
      <c r="L65" s="244"/>
      <c r="M65" s="244"/>
      <c r="N65" s="245"/>
      <c r="O65" s="245"/>
      <c r="P65" s="245"/>
      <c r="Q65" s="245"/>
      <c r="R65" s="302" t="str">
        <f>R50</f>
        <v/>
      </c>
      <c r="T65" s="129"/>
      <c r="U65" s="99"/>
      <c r="W65" s="96"/>
    </row>
    <row r="66" spans="2:30" x14ac:dyDescent="0.35">
      <c r="B66" s="97" t="s">
        <v>119</v>
      </c>
      <c r="C66" s="247">
        <f>SUM(C59:C65)</f>
        <v>150</v>
      </c>
      <c r="D66" s="247">
        <f>SUM(D59:D65)</f>
        <v>150</v>
      </c>
      <c r="E66" s="247">
        <f>SUM(E59:E65)</f>
        <v>100</v>
      </c>
      <c r="F66" s="247">
        <f t="shared" ref="F66" si="18">SUM(F59:F65)</f>
        <v>88.5</v>
      </c>
      <c r="G66" s="247">
        <f>SUM(G59:G65)</f>
        <v>0</v>
      </c>
      <c r="H66" s="247">
        <f t="shared" ref="H66:K66" si="19">SUM(H59:H65)</f>
        <v>0</v>
      </c>
      <c r="I66" s="247">
        <f t="shared" si="19"/>
        <v>0</v>
      </c>
      <c r="J66" s="247">
        <f t="shared" si="19"/>
        <v>0</v>
      </c>
      <c r="K66" s="247">
        <f t="shared" si="19"/>
        <v>0</v>
      </c>
      <c r="L66" s="247">
        <f>SUM(L59:L65)</f>
        <v>0</v>
      </c>
      <c r="M66" s="247">
        <f t="shared" ref="M66:P66" si="20">SUM(M59:M65)</f>
        <v>0</v>
      </c>
      <c r="N66" s="247">
        <f t="shared" si="20"/>
        <v>0</v>
      </c>
      <c r="O66" s="247">
        <f t="shared" si="20"/>
        <v>0</v>
      </c>
      <c r="P66" s="247">
        <f t="shared" si="20"/>
        <v>0</v>
      </c>
      <c r="Q66" s="248">
        <f>IFERROR(SUM(Q59:Q65)+R65,)</f>
        <v>0</v>
      </c>
      <c r="R66" s="130"/>
      <c r="U66" s="99"/>
      <c r="W66" s="96"/>
    </row>
    <row r="67" spans="2:30" x14ac:dyDescent="0.35">
      <c r="B67" s="103" t="s">
        <v>120</v>
      </c>
      <c r="C67" s="245">
        <f>IFERROR(1/(1+$C$4)^C$10,)</f>
        <v>0</v>
      </c>
      <c r="D67" s="245">
        <f t="shared" ref="D67:Q67" si="21">IFERROR(1/(1+$C$4)^D$10,)</f>
        <v>0</v>
      </c>
      <c r="E67" s="245">
        <f t="shared" si="21"/>
        <v>0</v>
      </c>
      <c r="F67" s="245">
        <f t="shared" si="21"/>
        <v>0</v>
      </c>
      <c r="G67" s="245">
        <f t="shared" si="21"/>
        <v>0</v>
      </c>
      <c r="H67" s="245">
        <f t="shared" si="21"/>
        <v>0</v>
      </c>
      <c r="I67" s="245">
        <f t="shared" si="21"/>
        <v>0</v>
      </c>
      <c r="J67" s="245">
        <f t="shared" si="21"/>
        <v>0</v>
      </c>
      <c r="K67" s="245">
        <f t="shared" si="21"/>
        <v>0</v>
      </c>
      <c r="L67" s="245">
        <f t="shared" si="21"/>
        <v>0</v>
      </c>
      <c r="M67" s="245">
        <f t="shared" si="21"/>
        <v>0</v>
      </c>
      <c r="N67" s="245">
        <f t="shared" si="21"/>
        <v>0</v>
      </c>
      <c r="O67" s="245">
        <f t="shared" si="21"/>
        <v>0</v>
      </c>
      <c r="P67" s="245">
        <f t="shared" si="21"/>
        <v>0</v>
      </c>
      <c r="Q67" s="245">
        <f t="shared" si="21"/>
        <v>0</v>
      </c>
      <c r="R67" s="131"/>
      <c r="U67" s="99"/>
      <c r="W67" s="96"/>
    </row>
    <row r="68" spans="2:30" x14ac:dyDescent="0.35">
      <c r="B68" s="97" t="s">
        <v>121</v>
      </c>
      <c r="C68" s="248">
        <f>C66*C67</f>
        <v>0</v>
      </c>
      <c r="D68" s="248">
        <f t="shared" ref="D68:E68" si="22">D66*D67</f>
        <v>0</v>
      </c>
      <c r="E68" s="248">
        <f t="shared" si="22"/>
        <v>0</v>
      </c>
      <c r="F68" s="248">
        <f>F66*F67</f>
        <v>0</v>
      </c>
      <c r="G68" s="248">
        <f t="shared" ref="G68:Q68" si="23">G66*G67</f>
        <v>0</v>
      </c>
      <c r="H68" s="248">
        <f t="shared" si="23"/>
        <v>0</v>
      </c>
      <c r="I68" s="248">
        <f t="shared" si="23"/>
        <v>0</v>
      </c>
      <c r="J68" s="248">
        <f t="shared" si="23"/>
        <v>0</v>
      </c>
      <c r="K68" s="248">
        <f t="shared" si="23"/>
        <v>0</v>
      </c>
      <c r="L68" s="248">
        <f t="shared" si="23"/>
        <v>0</v>
      </c>
      <c r="M68" s="248">
        <f t="shared" si="23"/>
        <v>0</v>
      </c>
      <c r="N68" s="248">
        <f t="shared" si="23"/>
        <v>0</v>
      </c>
      <c r="O68" s="248">
        <f t="shared" si="23"/>
        <v>0</v>
      </c>
      <c r="P68" s="248">
        <f t="shared" si="23"/>
        <v>0</v>
      </c>
      <c r="Q68" s="248">
        <f t="shared" si="23"/>
        <v>0</v>
      </c>
      <c r="R68" s="132"/>
      <c r="S68" s="46" t="s">
        <v>92</v>
      </c>
      <c r="U68" s="99"/>
      <c r="W68" s="96"/>
    </row>
    <row r="69" spans="2:30" x14ac:dyDescent="0.35">
      <c r="B69" s="103"/>
      <c r="U69" s="99"/>
      <c r="W69" s="96"/>
    </row>
    <row r="70" spans="2:30" x14ac:dyDescent="0.35">
      <c r="B70" s="133" t="s">
        <v>191</v>
      </c>
      <c r="C70" s="249">
        <f>SUM(C68:Q68)</f>
        <v>0</v>
      </c>
      <c r="R70" s="40"/>
      <c r="U70" s="99"/>
      <c r="W70" s="96"/>
    </row>
    <row r="71" spans="2:30" x14ac:dyDescent="0.35">
      <c r="B71" s="198" t="s">
        <v>192</v>
      </c>
      <c r="C71" s="304">
        <f>IFERROR(IRR(C66:Q66,),)</f>
        <v>0</v>
      </c>
      <c r="U71" s="99"/>
      <c r="W71" s="96"/>
    </row>
    <row r="72" spans="2:30" ht="17.649999999999999" customHeight="1" x14ac:dyDescent="0.35">
      <c r="B72" s="199"/>
      <c r="C72" s="201"/>
      <c r="U72" s="99"/>
      <c r="W72" s="96"/>
    </row>
    <row r="73" spans="2:30" x14ac:dyDescent="0.35">
      <c r="B73" s="260" t="s">
        <v>123</v>
      </c>
      <c r="C73" s="261"/>
      <c r="D73" s="261"/>
      <c r="E73" s="261"/>
      <c r="F73" s="261"/>
      <c r="G73" s="261"/>
      <c r="H73" s="261"/>
      <c r="I73" s="261"/>
      <c r="J73" s="261"/>
      <c r="K73" s="261"/>
      <c r="L73" s="261"/>
      <c r="M73" s="261"/>
      <c r="N73" s="261"/>
      <c r="O73" s="261"/>
      <c r="P73" s="261"/>
      <c r="Q73" s="261"/>
      <c r="R73" s="262"/>
      <c r="U73" s="99"/>
      <c r="W73" s="96"/>
    </row>
    <row r="74" spans="2:30" x14ac:dyDescent="0.35">
      <c r="B74" s="41" t="s">
        <v>23</v>
      </c>
      <c r="C74" s="46"/>
      <c r="D74" s="46"/>
      <c r="E74" s="46"/>
      <c r="F74" s="46"/>
      <c r="G74" s="46"/>
      <c r="H74" s="46"/>
      <c r="I74" s="46"/>
      <c r="J74" s="46"/>
      <c r="K74" s="46"/>
      <c r="L74" s="46"/>
      <c r="M74" s="46"/>
      <c r="N74" s="46" t="s">
        <v>92</v>
      </c>
      <c r="O74" s="46"/>
      <c r="P74" s="46"/>
      <c r="Q74" s="46"/>
      <c r="R74" s="93"/>
      <c r="T74" s="26" t="s">
        <v>100</v>
      </c>
    </row>
    <row r="75" spans="2:30" x14ac:dyDescent="0.35">
      <c r="B75" s="94" t="s">
        <v>101</v>
      </c>
      <c r="C75" s="232">
        <f>revenues!C41</f>
        <v>0</v>
      </c>
      <c r="D75" s="232">
        <f>revenues!D41</f>
        <v>0</v>
      </c>
      <c r="E75" s="232">
        <f>revenues!E41</f>
        <v>0</v>
      </c>
      <c r="F75" s="232">
        <f>revenues!F41</f>
        <v>0</v>
      </c>
      <c r="G75" s="232">
        <f>revenues!G41</f>
        <v>0</v>
      </c>
      <c r="H75" s="232">
        <f>revenues!H41</f>
        <v>0</v>
      </c>
      <c r="I75" s="232">
        <f>revenues!I41</f>
        <v>0</v>
      </c>
      <c r="J75" s="232">
        <f>revenues!J41</f>
        <v>0</v>
      </c>
      <c r="K75" s="232">
        <f>revenues!K41</f>
        <v>0</v>
      </c>
      <c r="L75" s="232">
        <f>revenues!L41</f>
        <v>0</v>
      </c>
      <c r="M75" s="232">
        <f>revenues!M41</f>
        <v>0</v>
      </c>
      <c r="N75" s="232">
        <f>revenues!N41</f>
        <v>0</v>
      </c>
      <c r="O75" s="232">
        <f>revenues!O41</f>
        <v>0</v>
      </c>
      <c r="P75" s="232">
        <f>revenues!P41</f>
        <v>0</v>
      </c>
      <c r="Q75" s="232">
        <f>revenues!Q41</f>
        <v>0</v>
      </c>
      <c r="R75" s="93"/>
    </row>
    <row r="76" spans="2:30" x14ac:dyDescent="0.35">
      <c r="B76" s="94" t="s">
        <v>102</v>
      </c>
      <c r="C76" s="232">
        <f>revenues!C42</f>
        <v>0</v>
      </c>
      <c r="D76" s="232">
        <f>revenues!D42</f>
        <v>0</v>
      </c>
      <c r="E76" s="232">
        <f>revenues!E42</f>
        <v>0</v>
      </c>
      <c r="F76" s="232">
        <f>revenues!F42</f>
        <v>0</v>
      </c>
      <c r="G76" s="232">
        <f>revenues!G42</f>
        <v>0</v>
      </c>
      <c r="H76" s="232">
        <f>revenues!H42</f>
        <v>0</v>
      </c>
      <c r="I76" s="232">
        <f>revenues!I42</f>
        <v>0</v>
      </c>
      <c r="J76" s="232">
        <f>revenues!J42</f>
        <v>0</v>
      </c>
      <c r="K76" s="232">
        <f>revenues!K42</f>
        <v>0</v>
      </c>
      <c r="L76" s="232">
        <f>revenues!L42</f>
        <v>0</v>
      </c>
      <c r="M76" s="232">
        <f>revenues!M42</f>
        <v>0</v>
      </c>
      <c r="N76" s="232">
        <f>revenues!N42</f>
        <v>0</v>
      </c>
      <c r="O76" s="232">
        <f>revenues!O42</f>
        <v>0</v>
      </c>
      <c r="P76" s="232">
        <f>revenues!P42</f>
        <v>0</v>
      </c>
      <c r="Q76" s="232">
        <f>revenues!Q42</f>
        <v>0</v>
      </c>
      <c r="R76" s="93"/>
    </row>
    <row r="77" spans="2:30" x14ac:dyDescent="0.35">
      <c r="B77" s="94" t="s">
        <v>103</v>
      </c>
      <c r="C77" s="232">
        <f>revenues!C43</f>
        <v>0</v>
      </c>
      <c r="D77" s="232">
        <f>revenues!D43</f>
        <v>0</v>
      </c>
      <c r="E77" s="232">
        <f>revenues!E43</f>
        <v>0</v>
      </c>
      <c r="F77" s="232">
        <f>revenues!F43</f>
        <v>0</v>
      </c>
      <c r="G77" s="232">
        <f>revenues!G43</f>
        <v>0</v>
      </c>
      <c r="H77" s="232">
        <f>revenues!H43</f>
        <v>0</v>
      </c>
      <c r="I77" s="232">
        <f>revenues!I43</f>
        <v>0</v>
      </c>
      <c r="J77" s="232">
        <f>revenues!J43</f>
        <v>0</v>
      </c>
      <c r="K77" s="232">
        <f>revenues!K43</f>
        <v>0</v>
      </c>
      <c r="L77" s="232">
        <f>revenues!L43</f>
        <v>0</v>
      </c>
      <c r="M77" s="232">
        <f>revenues!M43</f>
        <v>0</v>
      </c>
      <c r="N77" s="232">
        <f>revenues!N43</f>
        <v>0</v>
      </c>
      <c r="O77" s="232">
        <f>revenues!O43</f>
        <v>0</v>
      </c>
      <c r="P77" s="232">
        <f>revenues!P43</f>
        <v>0</v>
      </c>
      <c r="Q77" s="232">
        <f>revenues!Q43</f>
        <v>0</v>
      </c>
      <c r="R77" s="93"/>
    </row>
    <row r="78" spans="2:30" x14ac:dyDescent="0.35">
      <c r="B78" s="94" t="s">
        <v>104</v>
      </c>
      <c r="C78" s="232">
        <f>revenues!C44</f>
        <v>0</v>
      </c>
      <c r="D78" s="232">
        <f>revenues!D44</f>
        <v>0</v>
      </c>
      <c r="E78" s="232">
        <f>revenues!E44</f>
        <v>0</v>
      </c>
      <c r="F78" s="232">
        <f>revenues!F44</f>
        <v>0</v>
      </c>
      <c r="G78" s="232">
        <f>revenues!G44</f>
        <v>0</v>
      </c>
      <c r="H78" s="232">
        <f>revenues!H44</f>
        <v>0</v>
      </c>
      <c r="I78" s="232">
        <f>revenues!I44</f>
        <v>0</v>
      </c>
      <c r="J78" s="232">
        <f>revenues!J44</f>
        <v>0</v>
      </c>
      <c r="K78" s="232">
        <f>revenues!K44</f>
        <v>0</v>
      </c>
      <c r="L78" s="232">
        <f>revenues!L44</f>
        <v>0</v>
      </c>
      <c r="M78" s="232">
        <f>revenues!M44</f>
        <v>0</v>
      </c>
      <c r="N78" s="232">
        <f>revenues!N44</f>
        <v>0</v>
      </c>
      <c r="O78" s="232">
        <f>revenues!O44</f>
        <v>0</v>
      </c>
      <c r="P78" s="232">
        <f>revenues!P44</f>
        <v>0</v>
      </c>
      <c r="Q78" s="232">
        <f>revenues!Q44</f>
        <v>0</v>
      </c>
      <c r="R78" s="95"/>
      <c r="S78" s="93"/>
      <c r="U78" s="96"/>
      <c r="V78" s="96"/>
      <c r="W78" s="96"/>
    </row>
    <row r="79" spans="2:30" x14ac:dyDescent="0.35">
      <c r="B79" s="97" t="s">
        <v>105</v>
      </c>
      <c r="C79" s="233">
        <f>SUM(C75:C78)</f>
        <v>0</v>
      </c>
      <c r="D79" s="233">
        <f t="shared" ref="D79:Q79" si="24">SUM(D75:D78)</f>
        <v>0</v>
      </c>
      <c r="E79" s="233">
        <f t="shared" si="24"/>
        <v>0</v>
      </c>
      <c r="F79" s="233">
        <f t="shared" si="24"/>
        <v>0</v>
      </c>
      <c r="G79" s="233">
        <f t="shared" si="24"/>
        <v>0</v>
      </c>
      <c r="H79" s="233">
        <f t="shared" si="24"/>
        <v>0</v>
      </c>
      <c r="I79" s="233">
        <f t="shared" si="24"/>
        <v>0</v>
      </c>
      <c r="J79" s="233">
        <f t="shared" si="24"/>
        <v>0</v>
      </c>
      <c r="K79" s="233">
        <f t="shared" si="24"/>
        <v>0</v>
      </c>
      <c r="L79" s="233">
        <f t="shared" si="24"/>
        <v>0</v>
      </c>
      <c r="M79" s="233">
        <f t="shared" si="24"/>
        <v>0</v>
      </c>
      <c r="N79" s="233">
        <f t="shared" si="24"/>
        <v>0</v>
      </c>
      <c r="O79" s="233">
        <f t="shared" si="24"/>
        <v>0</v>
      </c>
      <c r="P79" s="233">
        <f t="shared" si="24"/>
        <v>0</v>
      </c>
      <c r="Q79" s="233">
        <f t="shared" si="24"/>
        <v>0</v>
      </c>
      <c r="R79" s="98"/>
      <c r="U79" s="99"/>
      <c r="W79" s="96"/>
      <c r="AA79" s="26"/>
      <c r="AB79" s="26"/>
      <c r="AC79" s="26"/>
      <c r="AD79" s="26"/>
    </row>
    <row r="80" spans="2:30" x14ac:dyDescent="0.35">
      <c r="B80" s="41"/>
      <c r="C80" s="42"/>
      <c r="D80" s="42"/>
      <c r="E80" s="42"/>
      <c r="F80" s="42"/>
      <c r="G80" s="42"/>
      <c r="H80" s="42"/>
      <c r="I80" s="42"/>
      <c r="J80" s="42"/>
      <c r="K80" s="42"/>
      <c r="L80" s="42"/>
      <c r="M80" s="42"/>
      <c r="N80" s="42"/>
      <c r="O80" s="42"/>
      <c r="P80" s="42"/>
      <c r="Q80" s="42"/>
      <c r="R80" s="45"/>
      <c r="U80" s="99"/>
      <c r="W80" s="96"/>
      <c r="X80" s="26"/>
      <c r="Y80" s="26"/>
      <c r="Z80" s="26"/>
      <c r="AA80" s="26"/>
      <c r="AB80" s="26"/>
      <c r="AC80" s="26"/>
    </row>
    <row r="81" spans="2:34" ht="14.65" customHeight="1" x14ac:dyDescent="0.35">
      <c r="B81" s="71" t="s">
        <v>106</v>
      </c>
      <c r="C81" s="100"/>
      <c r="D81" s="100"/>
      <c r="E81" s="100"/>
      <c r="F81" s="100"/>
      <c r="G81" s="100"/>
      <c r="H81" s="100"/>
      <c r="I81" s="100"/>
      <c r="J81" s="100"/>
      <c r="K81" s="100"/>
      <c r="L81" s="100"/>
      <c r="M81" s="100"/>
      <c r="N81" s="101"/>
      <c r="O81" s="101"/>
      <c r="P81" s="101"/>
      <c r="Q81" s="101"/>
      <c r="R81" s="102"/>
      <c r="T81" s="26" t="s">
        <v>107</v>
      </c>
      <c r="U81" s="99"/>
      <c r="W81" s="96"/>
      <c r="X81" s="26"/>
      <c r="Y81" s="26"/>
      <c r="Z81" s="26"/>
      <c r="AA81" s="26"/>
      <c r="AB81" s="26"/>
      <c r="AC81" s="26"/>
    </row>
    <row r="82" spans="2:34" x14ac:dyDescent="0.35">
      <c r="B82" s="103" t="s">
        <v>108</v>
      </c>
      <c r="C82" s="234">
        <f>costs!C34</f>
        <v>0</v>
      </c>
      <c r="D82" s="234">
        <f>costs!D34</f>
        <v>0</v>
      </c>
      <c r="E82" s="234">
        <f>costs!E34</f>
        <v>0</v>
      </c>
      <c r="F82" s="234">
        <f>costs!F34</f>
        <v>0</v>
      </c>
      <c r="G82" s="234">
        <f>costs!G34</f>
        <v>0</v>
      </c>
      <c r="H82" s="234">
        <f>costs!H34</f>
        <v>0</v>
      </c>
      <c r="I82" s="234">
        <f>costs!I34</f>
        <v>0</v>
      </c>
      <c r="J82" s="234">
        <f>costs!J34</f>
        <v>0</v>
      </c>
      <c r="K82" s="234">
        <f>costs!K34</f>
        <v>0</v>
      </c>
      <c r="L82" s="234">
        <f>costs!L34</f>
        <v>0</v>
      </c>
      <c r="M82" s="234">
        <f>costs!M34</f>
        <v>0</v>
      </c>
      <c r="N82" s="234">
        <f>costs!N34</f>
        <v>0</v>
      </c>
      <c r="O82" s="234">
        <f>costs!O34</f>
        <v>0</v>
      </c>
      <c r="P82" s="234">
        <f>costs!P34</f>
        <v>0</v>
      </c>
      <c r="Q82" s="234">
        <f>costs!Q34</f>
        <v>0</v>
      </c>
      <c r="R82" s="104"/>
      <c r="U82" s="99"/>
      <c r="W82" s="96"/>
    </row>
    <row r="83" spans="2:34" x14ac:dyDescent="0.35">
      <c r="B83" s="103" t="s">
        <v>44</v>
      </c>
      <c r="C83" s="234">
        <f>costs!C39</f>
        <v>0</v>
      </c>
      <c r="D83" s="234">
        <f>costs!D39</f>
        <v>0</v>
      </c>
      <c r="E83" s="234">
        <f>costs!E39</f>
        <v>0</v>
      </c>
      <c r="F83" s="234">
        <f>costs!F39</f>
        <v>0</v>
      </c>
      <c r="G83" s="234">
        <f>costs!G39</f>
        <v>0</v>
      </c>
      <c r="H83" s="234">
        <f>costs!H39</f>
        <v>0</v>
      </c>
      <c r="I83" s="234">
        <f>costs!I39</f>
        <v>0</v>
      </c>
      <c r="J83" s="234">
        <f>costs!J39</f>
        <v>0</v>
      </c>
      <c r="K83" s="234">
        <f>costs!K39</f>
        <v>0</v>
      </c>
      <c r="L83" s="234">
        <f>costs!L39</f>
        <v>0</v>
      </c>
      <c r="M83" s="234">
        <f>costs!M39</f>
        <v>0</v>
      </c>
      <c r="N83" s="234">
        <f>costs!N39</f>
        <v>0</v>
      </c>
      <c r="O83" s="234">
        <f>costs!O39</f>
        <v>0</v>
      </c>
      <c r="P83" s="234">
        <f>costs!P39</f>
        <v>0</v>
      </c>
      <c r="Q83" s="234">
        <f>costs!Q39</f>
        <v>0</v>
      </c>
      <c r="R83" s="104"/>
      <c r="U83" s="99"/>
      <c r="W83" s="96"/>
    </row>
    <row r="84" spans="2:34" x14ac:dyDescent="0.35">
      <c r="B84" s="103" t="s">
        <v>49</v>
      </c>
      <c r="C84" s="234">
        <f>costs!C44</f>
        <v>0</v>
      </c>
      <c r="D84" s="234">
        <f>costs!D44</f>
        <v>0</v>
      </c>
      <c r="E84" s="234">
        <f>costs!E44</f>
        <v>0</v>
      </c>
      <c r="F84" s="234">
        <f>costs!F44</f>
        <v>0</v>
      </c>
      <c r="G84" s="234">
        <f>costs!G44</f>
        <v>0</v>
      </c>
      <c r="H84" s="234">
        <f>costs!H44</f>
        <v>0</v>
      </c>
      <c r="I84" s="234">
        <f>costs!I44</f>
        <v>0</v>
      </c>
      <c r="J84" s="234">
        <f>costs!J44</f>
        <v>0</v>
      </c>
      <c r="K84" s="234">
        <f>costs!K44</f>
        <v>0</v>
      </c>
      <c r="L84" s="234">
        <f>costs!L44</f>
        <v>0</v>
      </c>
      <c r="M84" s="234">
        <f>costs!M44</f>
        <v>0</v>
      </c>
      <c r="N84" s="234">
        <f>costs!N44</f>
        <v>0</v>
      </c>
      <c r="O84" s="234">
        <f>costs!O44</f>
        <v>0</v>
      </c>
      <c r="P84" s="234">
        <f>costs!P44</f>
        <v>0</v>
      </c>
      <c r="Q84" s="234">
        <f>costs!Q44</f>
        <v>0</v>
      </c>
      <c r="R84" s="104"/>
      <c r="U84" s="99"/>
      <c r="W84" s="96"/>
    </row>
    <row r="85" spans="2:34" x14ac:dyDescent="0.35">
      <c r="B85" s="97" t="s">
        <v>54</v>
      </c>
      <c r="C85" s="235">
        <f>SUM(C82:C84)</f>
        <v>0</v>
      </c>
      <c r="D85" s="235">
        <f t="shared" ref="D85:Q85" si="25">SUM(D82:D84)</f>
        <v>0</v>
      </c>
      <c r="E85" s="235">
        <f t="shared" si="25"/>
        <v>0</v>
      </c>
      <c r="F85" s="235">
        <f t="shared" si="25"/>
        <v>0</v>
      </c>
      <c r="G85" s="235">
        <f t="shared" si="25"/>
        <v>0</v>
      </c>
      <c r="H85" s="235">
        <f t="shared" si="25"/>
        <v>0</v>
      </c>
      <c r="I85" s="235">
        <f t="shared" si="25"/>
        <v>0</v>
      </c>
      <c r="J85" s="235">
        <f t="shared" si="25"/>
        <v>0</v>
      </c>
      <c r="K85" s="235">
        <f t="shared" si="25"/>
        <v>0</v>
      </c>
      <c r="L85" s="235">
        <f t="shared" si="25"/>
        <v>0</v>
      </c>
      <c r="M85" s="235">
        <f t="shared" si="25"/>
        <v>0</v>
      </c>
      <c r="N85" s="235">
        <f t="shared" si="25"/>
        <v>0</v>
      </c>
      <c r="O85" s="235">
        <f t="shared" si="25"/>
        <v>0</v>
      </c>
      <c r="P85" s="235">
        <f t="shared" si="25"/>
        <v>0</v>
      </c>
      <c r="Q85" s="235">
        <f t="shared" si="25"/>
        <v>0</v>
      </c>
      <c r="R85" s="105"/>
      <c r="U85" s="99"/>
      <c r="W85" s="96"/>
    </row>
    <row r="86" spans="2:34" x14ac:dyDescent="0.35">
      <c r="B86" s="106"/>
      <c r="C86" s="107"/>
      <c r="D86" s="107"/>
      <c r="E86" s="107"/>
      <c r="F86" s="107"/>
      <c r="G86" s="107"/>
      <c r="H86" s="107"/>
      <c r="I86" s="107"/>
      <c r="J86" s="107"/>
      <c r="K86" s="107"/>
      <c r="L86" s="107"/>
      <c r="M86" s="107"/>
      <c r="N86" s="107"/>
      <c r="O86" s="107"/>
      <c r="P86" s="107"/>
      <c r="Q86" s="107"/>
      <c r="R86" s="108"/>
      <c r="U86" s="99"/>
      <c r="W86" s="96"/>
    </row>
    <row r="87" spans="2:34" x14ac:dyDescent="0.35">
      <c r="B87" s="109" t="s">
        <v>109</v>
      </c>
      <c r="C87" s="236">
        <f t="shared" ref="C87:Q87" si="26">C79-C85</f>
        <v>0</v>
      </c>
      <c r="D87" s="236">
        <f t="shared" si="26"/>
        <v>0</v>
      </c>
      <c r="E87" s="236">
        <f t="shared" si="26"/>
        <v>0</v>
      </c>
      <c r="F87" s="236">
        <f t="shared" si="26"/>
        <v>0</v>
      </c>
      <c r="G87" s="236">
        <f t="shared" si="26"/>
        <v>0</v>
      </c>
      <c r="H87" s="236">
        <f t="shared" si="26"/>
        <v>0</v>
      </c>
      <c r="I87" s="236">
        <f t="shared" si="26"/>
        <v>0</v>
      </c>
      <c r="J87" s="236">
        <f t="shared" si="26"/>
        <v>0</v>
      </c>
      <c r="K87" s="236">
        <f t="shared" si="26"/>
        <v>0</v>
      </c>
      <c r="L87" s="236">
        <f t="shared" si="26"/>
        <v>0</v>
      </c>
      <c r="M87" s="236">
        <f t="shared" si="26"/>
        <v>0</v>
      </c>
      <c r="N87" s="236">
        <f t="shared" si="26"/>
        <v>0</v>
      </c>
      <c r="O87" s="236">
        <f t="shared" si="26"/>
        <v>0</v>
      </c>
      <c r="P87" s="236">
        <f t="shared" si="26"/>
        <v>0</v>
      </c>
      <c r="Q87" s="236">
        <f t="shared" si="26"/>
        <v>0</v>
      </c>
      <c r="R87" s="110"/>
      <c r="U87" s="99"/>
      <c r="W87" s="96"/>
    </row>
    <row r="88" spans="2:34" x14ac:dyDescent="0.35">
      <c r="B88" s="106"/>
      <c r="C88" s="107"/>
      <c r="D88" s="107"/>
      <c r="E88" s="107"/>
      <c r="F88" s="107"/>
      <c r="G88" s="107"/>
      <c r="H88" s="107"/>
      <c r="I88" s="107"/>
      <c r="J88" s="107"/>
      <c r="K88" s="107"/>
      <c r="L88" s="107"/>
      <c r="M88" s="107"/>
      <c r="N88" s="107"/>
      <c r="O88" s="107"/>
      <c r="P88" s="107"/>
      <c r="Q88" s="107"/>
      <c r="R88" s="108"/>
      <c r="U88" s="99"/>
      <c r="W88" s="96"/>
    </row>
    <row r="89" spans="2:34" x14ac:dyDescent="0.35">
      <c r="B89" s="41" t="s">
        <v>110</v>
      </c>
      <c r="C89" s="111"/>
      <c r="D89" s="111"/>
      <c r="E89" s="111"/>
      <c r="F89" s="111"/>
      <c r="G89" s="111"/>
      <c r="H89" s="111"/>
      <c r="I89" s="111"/>
      <c r="J89" s="111"/>
      <c r="K89" s="111"/>
      <c r="L89" s="111"/>
      <c r="M89" s="111"/>
      <c r="N89" s="111"/>
      <c r="O89" s="111"/>
      <c r="P89" s="111"/>
      <c r="Q89" s="111"/>
      <c r="R89" s="112"/>
      <c r="T89" s="26" t="s">
        <v>107</v>
      </c>
      <c r="U89" s="99"/>
      <c r="W89" s="96"/>
    </row>
    <row r="90" spans="2:34" x14ac:dyDescent="0.35">
      <c r="B90" s="103" t="s">
        <v>56</v>
      </c>
      <c r="C90" s="237">
        <f>costs!C52</f>
        <v>0</v>
      </c>
      <c r="D90" s="237">
        <f>costs!D52</f>
        <v>0</v>
      </c>
      <c r="E90" s="237">
        <f>costs!E52</f>
        <v>0</v>
      </c>
      <c r="F90" s="237">
        <f>costs!F52</f>
        <v>0</v>
      </c>
      <c r="G90" s="237">
        <f>costs!G52</f>
        <v>0</v>
      </c>
      <c r="H90" s="237">
        <f>costs!H52</f>
        <v>0</v>
      </c>
      <c r="I90" s="237">
        <f>costs!I52</f>
        <v>0</v>
      </c>
      <c r="J90" s="237">
        <f>costs!J52</f>
        <v>0</v>
      </c>
      <c r="K90" s="237">
        <f>costs!K52</f>
        <v>0</v>
      </c>
      <c r="L90" s="237">
        <f>costs!L52</f>
        <v>0</v>
      </c>
      <c r="M90" s="237">
        <f>costs!M52</f>
        <v>0</v>
      </c>
      <c r="N90" s="237">
        <f>costs!N52</f>
        <v>0</v>
      </c>
      <c r="O90" s="237">
        <f>costs!O52</f>
        <v>0</v>
      </c>
      <c r="P90" s="237">
        <f>costs!P52</f>
        <v>0</v>
      </c>
      <c r="Q90" s="237">
        <f>costs!Q52</f>
        <v>0</v>
      </c>
      <c r="R90" s="112"/>
      <c r="U90" s="99"/>
      <c r="W90" s="96"/>
    </row>
    <row r="91" spans="2:34" x14ac:dyDescent="0.35">
      <c r="B91" s="103" t="s">
        <v>49</v>
      </c>
      <c r="C91" s="237">
        <f>costs!C55</f>
        <v>0</v>
      </c>
      <c r="D91" s="237">
        <f>costs!D55</f>
        <v>0</v>
      </c>
      <c r="E91" s="237">
        <f>costs!E55</f>
        <v>0</v>
      </c>
      <c r="F91" s="237">
        <f>costs!F55</f>
        <v>0</v>
      </c>
      <c r="G91" s="237">
        <f>costs!G55</f>
        <v>0</v>
      </c>
      <c r="H91" s="237">
        <f>costs!H55</f>
        <v>0</v>
      </c>
      <c r="I91" s="237">
        <f>costs!I55</f>
        <v>0</v>
      </c>
      <c r="J91" s="237">
        <f>costs!J55</f>
        <v>0</v>
      </c>
      <c r="K91" s="237">
        <f>costs!K55</f>
        <v>0</v>
      </c>
      <c r="L91" s="237">
        <f>costs!L55</f>
        <v>0</v>
      </c>
      <c r="M91" s="237">
        <f>costs!M55</f>
        <v>0</v>
      </c>
      <c r="N91" s="237">
        <f>costs!N55</f>
        <v>0</v>
      </c>
      <c r="O91" s="237">
        <f>costs!O55</f>
        <v>0</v>
      </c>
      <c r="P91" s="237">
        <f>costs!P55</f>
        <v>0</v>
      </c>
      <c r="Q91" s="237">
        <f>costs!Q55</f>
        <v>0</v>
      </c>
      <c r="R91" s="112"/>
      <c r="U91" s="99"/>
      <c r="W91" s="96"/>
    </row>
    <row r="92" spans="2:34" x14ac:dyDescent="0.35">
      <c r="B92" s="103" t="s">
        <v>80</v>
      </c>
      <c r="C92" s="234">
        <f>depreciation!C65</f>
        <v>0</v>
      </c>
      <c r="D92" s="234">
        <f>depreciation!D65</f>
        <v>0</v>
      </c>
      <c r="E92" s="234">
        <f>depreciation!E65</f>
        <v>0</v>
      </c>
      <c r="F92" s="234">
        <f>depreciation!F65</f>
        <v>0</v>
      </c>
      <c r="G92" s="234">
        <f>depreciation!G65</f>
        <v>0</v>
      </c>
      <c r="H92" s="234">
        <f>depreciation!H65</f>
        <v>0</v>
      </c>
      <c r="I92" s="234">
        <f>depreciation!I65</f>
        <v>0</v>
      </c>
      <c r="J92" s="234">
        <f>depreciation!J65</f>
        <v>0</v>
      </c>
      <c r="K92" s="234">
        <f>depreciation!K65</f>
        <v>0</v>
      </c>
      <c r="L92" s="234">
        <f>depreciation!L65</f>
        <v>0</v>
      </c>
      <c r="M92" s="234">
        <f>depreciation!M65</f>
        <v>0</v>
      </c>
      <c r="N92" s="234">
        <f>depreciation!N65</f>
        <v>0</v>
      </c>
      <c r="O92" s="234">
        <f>depreciation!O65</f>
        <v>0</v>
      </c>
      <c r="P92" s="234">
        <f>depreciation!P65</f>
        <v>0</v>
      </c>
      <c r="Q92" s="234">
        <f>depreciation!Q65</f>
        <v>0</v>
      </c>
      <c r="R92" s="113"/>
      <c r="U92" s="99"/>
      <c r="W92" s="96"/>
    </row>
    <row r="93" spans="2:34" x14ac:dyDescent="0.35">
      <c r="B93" s="97" t="s">
        <v>59</v>
      </c>
      <c r="C93" s="235">
        <f>SUM(C90:C92)</f>
        <v>0</v>
      </c>
      <c r="D93" s="235">
        <f t="shared" ref="D93:Q93" si="27">SUM(D90:D92)</f>
        <v>0</v>
      </c>
      <c r="E93" s="235">
        <f t="shared" si="27"/>
        <v>0</v>
      </c>
      <c r="F93" s="235">
        <f t="shared" si="27"/>
        <v>0</v>
      </c>
      <c r="G93" s="235">
        <f t="shared" si="27"/>
        <v>0</v>
      </c>
      <c r="H93" s="235">
        <f t="shared" si="27"/>
        <v>0</v>
      </c>
      <c r="I93" s="235">
        <f t="shared" si="27"/>
        <v>0</v>
      </c>
      <c r="J93" s="235">
        <f t="shared" si="27"/>
        <v>0</v>
      </c>
      <c r="K93" s="235">
        <f t="shared" si="27"/>
        <v>0</v>
      </c>
      <c r="L93" s="235">
        <f t="shared" si="27"/>
        <v>0</v>
      </c>
      <c r="M93" s="235">
        <f t="shared" si="27"/>
        <v>0</v>
      </c>
      <c r="N93" s="235">
        <f t="shared" si="27"/>
        <v>0</v>
      </c>
      <c r="O93" s="235">
        <f t="shared" si="27"/>
        <v>0</v>
      </c>
      <c r="P93" s="235">
        <f t="shared" si="27"/>
        <v>0</v>
      </c>
      <c r="Q93" s="235">
        <f t="shared" si="27"/>
        <v>0</v>
      </c>
      <c r="R93" s="105"/>
      <c r="U93" s="99"/>
      <c r="W93" s="96"/>
    </row>
    <row r="94" spans="2:34" x14ac:dyDescent="0.35">
      <c r="B94" s="103"/>
      <c r="C94" s="100"/>
      <c r="D94" s="100"/>
      <c r="E94" s="100"/>
      <c r="F94" s="100"/>
      <c r="G94" s="100"/>
      <c r="H94" s="100"/>
      <c r="I94" s="100"/>
      <c r="J94" s="100"/>
      <c r="K94" s="100"/>
      <c r="L94" s="100"/>
      <c r="M94" s="100"/>
      <c r="N94" s="100"/>
      <c r="O94" s="100"/>
      <c r="P94" s="100"/>
      <c r="Q94" s="100"/>
      <c r="R94" s="113"/>
      <c r="U94" s="99"/>
      <c r="W94" s="96"/>
    </row>
    <row r="95" spans="2:34" ht="15" thickBot="1" x14ac:dyDescent="0.4">
      <c r="B95" s="114" t="s">
        <v>111</v>
      </c>
      <c r="C95" s="238">
        <f>C87-C93</f>
        <v>0</v>
      </c>
      <c r="D95" s="238">
        <f t="shared" ref="D95:Q95" si="28">D87-D93</f>
        <v>0</v>
      </c>
      <c r="E95" s="238">
        <f t="shared" si="28"/>
        <v>0</v>
      </c>
      <c r="F95" s="238">
        <f t="shared" si="28"/>
        <v>0</v>
      </c>
      <c r="G95" s="238">
        <f t="shared" si="28"/>
        <v>0</v>
      </c>
      <c r="H95" s="238">
        <f t="shared" si="28"/>
        <v>0</v>
      </c>
      <c r="I95" s="238">
        <f t="shared" si="28"/>
        <v>0</v>
      </c>
      <c r="J95" s="238">
        <f t="shared" si="28"/>
        <v>0</v>
      </c>
      <c r="K95" s="238">
        <f t="shared" si="28"/>
        <v>0</v>
      </c>
      <c r="L95" s="238">
        <f t="shared" si="28"/>
        <v>0</v>
      </c>
      <c r="M95" s="238">
        <f t="shared" si="28"/>
        <v>0</v>
      </c>
      <c r="N95" s="238">
        <f t="shared" si="28"/>
        <v>0</v>
      </c>
      <c r="O95" s="238">
        <f t="shared" si="28"/>
        <v>0</v>
      </c>
      <c r="P95" s="238">
        <f t="shared" si="28"/>
        <v>0</v>
      </c>
      <c r="Q95" s="238">
        <f t="shared" si="28"/>
        <v>0</v>
      </c>
      <c r="R95" s="115"/>
      <c r="S95" s="47"/>
      <c r="U95" s="99"/>
      <c r="W95" s="96"/>
      <c r="X95" s="80" t="s">
        <v>92</v>
      </c>
      <c r="Y95" s="80" t="s">
        <v>92</v>
      </c>
      <c r="Z95" s="80" t="s">
        <v>92</v>
      </c>
      <c r="AA95" s="80" t="s">
        <v>92</v>
      </c>
      <c r="AB95" s="80" t="s">
        <v>92</v>
      </c>
      <c r="AC95" s="80" t="s">
        <v>92</v>
      </c>
      <c r="AD95" s="80" t="s">
        <v>92</v>
      </c>
      <c r="AE95" s="80" t="s">
        <v>92</v>
      </c>
      <c r="AF95" s="80" t="s">
        <v>92</v>
      </c>
      <c r="AG95" s="80" t="s">
        <v>92</v>
      </c>
      <c r="AH95" s="80" t="s">
        <v>92</v>
      </c>
    </row>
    <row r="96" spans="2:34" s="118" customFormat="1" ht="15" thickTop="1" x14ac:dyDescent="0.35">
      <c r="B96" s="116" t="s">
        <v>112</v>
      </c>
      <c r="C96" s="239" t="str">
        <f>IFERROR(C95/C79,"")</f>
        <v/>
      </c>
      <c r="D96" s="239" t="str">
        <f t="shared" ref="D96:Q96" si="29">IFERROR(D95/D79,"")</f>
        <v/>
      </c>
      <c r="E96" s="240" t="str">
        <f t="shared" si="29"/>
        <v/>
      </c>
      <c r="F96" s="240" t="str">
        <f t="shared" si="29"/>
        <v/>
      </c>
      <c r="G96" s="240" t="str">
        <f t="shared" si="29"/>
        <v/>
      </c>
      <c r="H96" s="240" t="str">
        <f t="shared" si="29"/>
        <v/>
      </c>
      <c r="I96" s="240" t="str">
        <f t="shared" si="29"/>
        <v/>
      </c>
      <c r="J96" s="240" t="str">
        <f t="shared" si="29"/>
        <v/>
      </c>
      <c r="K96" s="240" t="str">
        <f t="shared" si="29"/>
        <v/>
      </c>
      <c r="L96" s="240" t="str">
        <f t="shared" si="29"/>
        <v/>
      </c>
      <c r="M96" s="240" t="str">
        <f t="shared" si="29"/>
        <v/>
      </c>
      <c r="N96" s="240" t="str">
        <f t="shared" si="29"/>
        <v/>
      </c>
      <c r="O96" s="240" t="str">
        <f t="shared" si="29"/>
        <v/>
      </c>
      <c r="P96" s="240" t="str">
        <f t="shared" si="29"/>
        <v/>
      </c>
      <c r="Q96" s="240" t="str">
        <f t="shared" si="29"/>
        <v/>
      </c>
      <c r="R96" s="117"/>
      <c r="S96" s="265"/>
      <c r="T96" s="119"/>
      <c r="U96" s="120"/>
      <c r="V96" s="120"/>
      <c r="W96" s="120"/>
    </row>
    <row r="97" spans="2:23" x14ac:dyDescent="0.35">
      <c r="B97" s="121"/>
      <c r="C97" s="122"/>
      <c r="D97" s="123"/>
      <c r="E97" s="123"/>
      <c r="F97" s="123"/>
      <c r="G97" s="123"/>
      <c r="H97" s="123"/>
      <c r="I97" s="123"/>
      <c r="J97" s="123"/>
      <c r="K97" s="123"/>
      <c r="L97" s="123"/>
      <c r="M97" s="123"/>
      <c r="N97" s="123"/>
      <c r="O97" s="123"/>
      <c r="P97" s="123"/>
      <c r="Q97" s="123"/>
      <c r="R97" s="124"/>
      <c r="U97" s="99"/>
      <c r="W97" s="96"/>
    </row>
    <row r="98" spans="2:23" x14ac:dyDescent="0.35">
      <c r="B98" s="125" t="s">
        <v>113</v>
      </c>
      <c r="C98" s="126"/>
      <c r="D98" s="126"/>
      <c r="E98" s="126"/>
      <c r="F98" s="126"/>
      <c r="G98" s="126"/>
      <c r="H98" s="126"/>
      <c r="I98" s="126"/>
      <c r="J98" s="126"/>
      <c r="K98" s="126"/>
      <c r="L98" s="126"/>
      <c r="M98" s="126"/>
      <c r="N98" s="126"/>
      <c r="O98" s="126"/>
      <c r="P98" s="126"/>
      <c r="Q98" s="126"/>
      <c r="R98" s="124"/>
      <c r="U98" s="99"/>
      <c r="W98" s="96"/>
    </row>
    <row r="99" spans="2:23" x14ac:dyDescent="0.35">
      <c r="B99" s="103" t="s">
        <v>111</v>
      </c>
      <c r="C99" s="241">
        <f>C95</f>
        <v>0</v>
      </c>
      <c r="D99" s="241">
        <f>D95</f>
        <v>0</v>
      </c>
      <c r="E99" s="241">
        <f t="shared" ref="E99:Q99" si="30">E95</f>
        <v>0</v>
      </c>
      <c r="F99" s="241">
        <f t="shared" si="30"/>
        <v>0</v>
      </c>
      <c r="G99" s="241">
        <f t="shared" si="30"/>
        <v>0</v>
      </c>
      <c r="H99" s="241">
        <f t="shared" si="30"/>
        <v>0</v>
      </c>
      <c r="I99" s="241">
        <f t="shared" si="30"/>
        <v>0</v>
      </c>
      <c r="J99" s="241">
        <f t="shared" si="30"/>
        <v>0</v>
      </c>
      <c r="K99" s="241">
        <f t="shared" si="30"/>
        <v>0</v>
      </c>
      <c r="L99" s="241">
        <f t="shared" si="30"/>
        <v>0</v>
      </c>
      <c r="M99" s="241">
        <f t="shared" si="30"/>
        <v>0</v>
      </c>
      <c r="N99" s="241">
        <f t="shared" si="30"/>
        <v>0</v>
      </c>
      <c r="O99" s="241">
        <f t="shared" si="30"/>
        <v>0</v>
      </c>
      <c r="P99" s="241">
        <f t="shared" si="30"/>
        <v>0</v>
      </c>
      <c r="Q99" s="241">
        <f t="shared" si="30"/>
        <v>0</v>
      </c>
      <c r="R99" s="242"/>
      <c r="U99" s="99"/>
      <c r="W99" s="96"/>
    </row>
    <row r="100" spans="2:23" x14ac:dyDescent="0.35">
      <c r="B100" s="103" t="s">
        <v>114</v>
      </c>
      <c r="C100" s="241">
        <f>depreciation!C69</f>
        <v>0</v>
      </c>
      <c r="D100" s="241">
        <f>depreciation!D69</f>
        <v>0</v>
      </c>
      <c r="E100" s="241">
        <f>depreciation!E69</f>
        <v>0</v>
      </c>
      <c r="F100" s="241">
        <f>depreciation!F69</f>
        <v>0</v>
      </c>
      <c r="G100" s="241">
        <f>depreciation!G69</f>
        <v>0</v>
      </c>
      <c r="H100" s="241">
        <f>depreciation!H69</f>
        <v>0</v>
      </c>
      <c r="I100" s="241">
        <f>depreciation!I69</f>
        <v>0</v>
      </c>
      <c r="J100" s="241">
        <f>depreciation!J69</f>
        <v>0</v>
      </c>
      <c r="K100" s="241">
        <f>depreciation!K69</f>
        <v>0</v>
      </c>
      <c r="L100" s="241">
        <f>depreciation!L69</f>
        <v>0</v>
      </c>
      <c r="M100" s="241">
        <f>depreciation!M69</f>
        <v>0</v>
      </c>
      <c r="N100" s="241">
        <f>depreciation!N69</f>
        <v>0</v>
      </c>
      <c r="O100" s="241">
        <f>depreciation!O69</f>
        <v>0</v>
      </c>
      <c r="P100" s="241">
        <f>depreciation!P69</f>
        <v>0</v>
      </c>
      <c r="Q100" s="241">
        <f>depreciation!Q69</f>
        <v>0</v>
      </c>
      <c r="R100" s="242"/>
      <c r="U100" s="99"/>
      <c r="W100" s="96"/>
    </row>
    <row r="101" spans="2:23" x14ac:dyDescent="0.35">
      <c r="B101" s="103" t="s">
        <v>115</v>
      </c>
      <c r="C101" s="241">
        <f>-capex!C49</f>
        <v>0</v>
      </c>
      <c r="D101" s="241">
        <f>-capex!D49</f>
        <v>0</v>
      </c>
      <c r="E101" s="241">
        <f>-capex!E49</f>
        <v>0</v>
      </c>
      <c r="F101" s="241">
        <f>-capex!F49</f>
        <v>0</v>
      </c>
      <c r="G101" s="241">
        <f>-capex!G49</f>
        <v>0</v>
      </c>
      <c r="H101" s="241">
        <f>-capex!H49</f>
        <v>0</v>
      </c>
      <c r="I101" s="241">
        <f>-capex!I49</f>
        <v>0</v>
      </c>
      <c r="J101" s="241">
        <f>-capex!J49</f>
        <v>0</v>
      </c>
      <c r="K101" s="241">
        <f>-capex!K49</f>
        <v>0</v>
      </c>
      <c r="L101" s="241">
        <f>-capex!L49</f>
        <v>0</v>
      </c>
      <c r="M101" s="241">
        <f>-capex!M49</f>
        <v>0</v>
      </c>
      <c r="N101" s="241">
        <f>-capex!N49</f>
        <v>0</v>
      </c>
      <c r="O101" s="241">
        <f>-capex!O49</f>
        <v>0</v>
      </c>
      <c r="P101" s="241">
        <f>-capex!P49</f>
        <v>0</v>
      </c>
      <c r="Q101" s="241">
        <f>-capex!Q49</f>
        <v>0</v>
      </c>
      <c r="R101" s="242"/>
      <c r="U101" s="99"/>
      <c r="W101" s="96"/>
    </row>
    <row r="102" spans="2:23" x14ac:dyDescent="0.35">
      <c r="B102" s="103" t="s">
        <v>116</v>
      </c>
      <c r="C102" s="241">
        <f>+IF(C95&lt;0,0,-C95*$C$8)</f>
        <v>0</v>
      </c>
      <c r="D102" s="241">
        <f t="shared" ref="D102:Q102" si="31">+IF(D95&lt;0,0,-D95*$C$8)</f>
        <v>0</v>
      </c>
      <c r="E102" s="241">
        <f t="shared" si="31"/>
        <v>0</v>
      </c>
      <c r="F102" s="241">
        <f t="shared" si="31"/>
        <v>0</v>
      </c>
      <c r="G102" s="241">
        <f t="shared" si="31"/>
        <v>0</v>
      </c>
      <c r="H102" s="241">
        <f t="shared" si="31"/>
        <v>0</v>
      </c>
      <c r="I102" s="241">
        <f t="shared" si="31"/>
        <v>0</v>
      </c>
      <c r="J102" s="241">
        <f t="shared" si="31"/>
        <v>0</v>
      </c>
      <c r="K102" s="241">
        <f t="shared" si="31"/>
        <v>0</v>
      </c>
      <c r="L102" s="241">
        <f t="shared" si="31"/>
        <v>0</v>
      </c>
      <c r="M102" s="241">
        <f t="shared" si="31"/>
        <v>0</v>
      </c>
      <c r="N102" s="241">
        <f t="shared" si="31"/>
        <v>0</v>
      </c>
      <c r="O102" s="241">
        <f t="shared" si="31"/>
        <v>0</v>
      </c>
      <c r="P102" s="241">
        <f t="shared" si="31"/>
        <v>0</v>
      </c>
      <c r="Q102" s="241">
        <f t="shared" si="31"/>
        <v>0</v>
      </c>
      <c r="R102" s="242"/>
      <c r="U102" s="99"/>
      <c r="W102" s="96"/>
    </row>
    <row r="103" spans="2:23" ht="14.65" customHeight="1" x14ac:dyDescent="0.35">
      <c r="B103" s="103" t="s">
        <v>117</v>
      </c>
      <c r="C103" s="241">
        <f>-net_working_capital!C21</f>
        <v>0</v>
      </c>
      <c r="D103" s="241">
        <f>-net_working_capital!D21</f>
        <v>0</v>
      </c>
      <c r="E103" s="241">
        <f>-net_working_capital!E21</f>
        <v>0</v>
      </c>
      <c r="F103" s="241">
        <f>-net_working_capital!F21</f>
        <v>0</v>
      </c>
      <c r="G103" s="241">
        <f>-net_working_capital!G21</f>
        <v>0</v>
      </c>
      <c r="H103" s="241">
        <f>-net_working_capital!H21</f>
        <v>0</v>
      </c>
      <c r="I103" s="241">
        <f>-net_working_capital!I21</f>
        <v>0</v>
      </c>
      <c r="J103" s="241">
        <f>-net_working_capital!J21</f>
        <v>0</v>
      </c>
      <c r="K103" s="241">
        <f>-net_working_capital!K21</f>
        <v>0</v>
      </c>
      <c r="L103" s="241">
        <f>-net_working_capital!L21</f>
        <v>0</v>
      </c>
      <c r="M103" s="241">
        <f>-net_working_capital!M21</f>
        <v>0</v>
      </c>
      <c r="N103" s="241">
        <f>-net_working_capital!N21</f>
        <v>0</v>
      </c>
      <c r="O103" s="241">
        <f>-net_working_capital!O21</f>
        <v>0</v>
      </c>
      <c r="P103" s="241">
        <f>-net_working_capital!P21</f>
        <v>0</v>
      </c>
      <c r="Q103" s="241">
        <f>-net_working_capital!Q21</f>
        <v>0</v>
      </c>
      <c r="R103" s="243"/>
      <c r="U103" s="99"/>
      <c r="W103" s="96"/>
    </row>
    <row r="104" spans="2:23" x14ac:dyDescent="0.35">
      <c r="B104" s="127" t="s">
        <v>118</v>
      </c>
      <c r="C104" s="244"/>
      <c r="D104" s="244"/>
      <c r="E104" s="244"/>
      <c r="F104" s="244"/>
      <c r="G104" s="244"/>
      <c r="H104" s="244"/>
      <c r="I104" s="244"/>
      <c r="J104" s="244"/>
      <c r="K104" s="244"/>
      <c r="L104" s="244"/>
      <c r="M104" s="244"/>
      <c r="N104" s="245"/>
      <c r="O104" s="245"/>
      <c r="P104" s="245"/>
      <c r="Q104" s="245"/>
      <c r="R104" s="246" t="str">
        <f>terminal_value!E32</f>
        <v/>
      </c>
      <c r="T104" s="129"/>
      <c r="U104" s="99"/>
      <c r="W104" s="96"/>
    </row>
    <row r="105" spans="2:23" x14ac:dyDescent="0.35">
      <c r="B105" s="97" t="s">
        <v>119</v>
      </c>
      <c r="C105" s="247">
        <f t="shared" ref="C105" si="32">SUM(C99:C104)</f>
        <v>0</v>
      </c>
      <c r="D105" s="247">
        <f>SUM(D99:D104)</f>
        <v>0</v>
      </c>
      <c r="E105" s="247">
        <f>SUM(E99:E104)</f>
        <v>0</v>
      </c>
      <c r="F105" s="247">
        <f t="shared" ref="F105" si="33">SUM(F99:F104)</f>
        <v>0</v>
      </c>
      <c r="G105" s="247">
        <f>SUM(G99:G104)</f>
        <v>0</v>
      </c>
      <c r="H105" s="247">
        <f t="shared" ref="H105:K105" si="34">SUM(H99:H104)</f>
        <v>0</v>
      </c>
      <c r="I105" s="247">
        <f t="shared" si="34"/>
        <v>0</v>
      </c>
      <c r="J105" s="247">
        <f t="shared" si="34"/>
        <v>0</v>
      </c>
      <c r="K105" s="247">
        <f t="shared" si="34"/>
        <v>0</v>
      </c>
      <c r="L105" s="247">
        <f>SUM(L99:L104)</f>
        <v>0</v>
      </c>
      <c r="M105" s="247">
        <f t="shared" ref="M105:P105" si="35">SUM(M99:M104)</f>
        <v>0</v>
      </c>
      <c r="N105" s="247">
        <f t="shared" si="35"/>
        <v>0</v>
      </c>
      <c r="O105" s="247">
        <f t="shared" si="35"/>
        <v>0</v>
      </c>
      <c r="P105" s="247">
        <f t="shared" si="35"/>
        <v>0</v>
      </c>
      <c r="Q105" s="247">
        <f>IFERROR(SUM(Q99:Q104)+R104,)</f>
        <v>0</v>
      </c>
      <c r="R105" s="130"/>
      <c r="U105" s="99"/>
      <c r="W105" s="96"/>
    </row>
    <row r="106" spans="2:23" x14ac:dyDescent="0.35">
      <c r="B106" s="103" t="s">
        <v>120</v>
      </c>
      <c r="C106" s="245">
        <f>IFERROR(1/(1+$C$4)^C$10,)</f>
        <v>0</v>
      </c>
      <c r="D106" s="245">
        <f t="shared" ref="D106:Q106" si="36">IFERROR(1/(1+$C$4)^D$10,)</f>
        <v>0</v>
      </c>
      <c r="E106" s="245">
        <f t="shared" si="36"/>
        <v>0</v>
      </c>
      <c r="F106" s="245">
        <f t="shared" si="36"/>
        <v>0</v>
      </c>
      <c r="G106" s="245">
        <f t="shared" si="36"/>
        <v>0</v>
      </c>
      <c r="H106" s="245">
        <f t="shared" si="36"/>
        <v>0</v>
      </c>
      <c r="I106" s="245">
        <f t="shared" si="36"/>
        <v>0</v>
      </c>
      <c r="J106" s="245">
        <f t="shared" si="36"/>
        <v>0</v>
      </c>
      <c r="K106" s="245">
        <f t="shared" si="36"/>
        <v>0</v>
      </c>
      <c r="L106" s="245">
        <f t="shared" si="36"/>
        <v>0</v>
      </c>
      <c r="M106" s="245">
        <f t="shared" si="36"/>
        <v>0</v>
      </c>
      <c r="N106" s="245">
        <f t="shared" si="36"/>
        <v>0</v>
      </c>
      <c r="O106" s="245">
        <f t="shared" si="36"/>
        <v>0</v>
      </c>
      <c r="P106" s="245">
        <f t="shared" si="36"/>
        <v>0</v>
      </c>
      <c r="Q106" s="245">
        <f t="shared" si="36"/>
        <v>0</v>
      </c>
      <c r="R106" s="131"/>
      <c r="U106" s="99"/>
      <c r="W106" s="96"/>
    </row>
    <row r="107" spans="2:23" x14ac:dyDescent="0.35">
      <c r="B107" s="97" t="s">
        <v>121</v>
      </c>
      <c r="C107" s="248">
        <f>C105*C106</f>
        <v>0</v>
      </c>
      <c r="D107" s="248">
        <f t="shared" ref="D107:E107" si="37">D105*D106</f>
        <v>0</v>
      </c>
      <c r="E107" s="248">
        <f t="shared" si="37"/>
        <v>0</v>
      </c>
      <c r="F107" s="248">
        <f>F105*F106</f>
        <v>0</v>
      </c>
      <c r="G107" s="248">
        <f t="shared" ref="G107:Q107" si="38">G105*G106</f>
        <v>0</v>
      </c>
      <c r="H107" s="248">
        <f t="shared" si="38"/>
        <v>0</v>
      </c>
      <c r="I107" s="248">
        <f t="shared" si="38"/>
        <v>0</v>
      </c>
      <c r="J107" s="248">
        <f t="shared" si="38"/>
        <v>0</v>
      </c>
      <c r="K107" s="248">
        <f t="shared" si="38"/>
        <v>0</v>
      </c>
      <c r="L107" s="248">
        <f t="shared" si="38"/>
        <v>0</v>
      </c>
      <c r="M107" s="248">
        <f t="shared" si="38"/>
        <v>0</v>
      </c>
      <c r="N107" s="248">
        <f t="shared" si="38"/>
        <v>0</v>
      </c>
      <c r="O107" s="248">
        <f t="shared" si="38"/>
        <v>0</v>
      </c>
      <c r="P107" s="248">
        <f t="shared" si="38"/>
        <v>0</v>
      </c>
      <c r="Q107" s="248">
        <f t="shared" si="38"/>
        <v>0</v>
      </c>
      <c r="R107" s="132"/>
      <c r="S107" s="46" t="s">
        <v>92</v>
      </c>
      <c r="U107" s="99"/>
      <c r="W107" s="96"/>
    </row>
    <row r="108" spans="2:23" x14ac:dyDescent="0.35">
      <c r="B108" s="103"/>
      <c r="U108" s="99"/>
      <c r="W108" s="96"/>
    </row>
    <row r="109" spans="2:23" x14ac:dyDescent="0.35">
      <c r="B109" s="133" t="s">
        <v>198</v>
      </c>
      <c r="C109" s="249">
        <f>SUM(C107:Q107)</f>
        <v>0</v>
      </c>
      <c r="R109" s="40"/>
      <c r="U109" s="99"/>
      <c r="W109" s="96"/>
    </row>
    <row r="110" spans="2:23" x14ac:dyDescent="0.35">
      <c r="B110" s="253" t="s">
        <v>156</v>
      </c>
      <c r="C110" s="304">
        <f>IFERROR(IRR(C105:Q105,),)</f>
        <v>0</v>
      </c>
      <c r="U110" s="99"/>
      <c r="W110" s="96"/>
    </row>
    <row r="111" spans="2:23" x14ac:dyDescent="0.35">
      <c r="B111" s="199"/>
      <c r="C111" s="200"/>
      <c r="D111" s="251"/>
      <c r="E111" s="251"/>
      <c r="F111" s="251"/>
      <c r="G111" s="251"/>
      <c r="H111" s="251"/>
      <c r="I111" s="251"/>
      <c r="J111" s="251"/>
      <c r="K111" s="251"/>
      <c r="L111" s="251"/>
      <c r="M111" s="251"/>
      <c r="N111" s="251"/>
      <c r="O111" s="251"/>
      <c r="P111" s="251"/>
      <c r="Q111" s="251"/>
      <c r="R111" s="252"/>
      <c r="T111" s="35"/>
    </row>
    <row r="119" spans="1:22" x14ac:dyDescent="0.35">
      <c r="A119" s="100"/>
      <c r="B119" s="100"/>
      <c r="C119" s="100"/>
      <c r="D119" s="100"/>
      <c r="E119" s="100"/>
      <c r="F119" s="100"/>
      <c r="G119" s="100"/>
      <c r="H119" s="100"/>
      <c r="I119" s="100"/>
      <c r="J119" s="100"/>
      <c r="K119" s="100"/>
      <c r="L119" s="100"/>
      <c r="M119" s="100"/>
      <c r="N119" s="100"/>
      <c r="O119" s="100"/>
      <c r="P119" s="100"/>
      <c r="Q119" s="100"/>
      <c r="R119" s="100"/>
      <c r="S119" s="104"/>
      <c r="T119" s="100"/>
      <c r="U119" s="100"/>
      <c r="V119" s="10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F37" sqref="F37"/>
    </sheetView>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6"/>
  <sheetViews>
    <sheetView showGridLines="0" zoomScale="78" zoomScaleNormal="100" workbookViewId="0">
      <pane xSplit="2" ySplit="4" topLeftCell="C5" activePane="bottomRight" state="frozen"/>
      <selection pane="topRight" activeCell="C1" sqref="C1"/>
      <selection pane="bottomLeft" activeCell="A5" sqref="A5"/>
      <selection pane="bottomRight" activeCell="D6" sqref="D6"/>
    </sheetView>
  </sheetViews>
  <sheetFormatPr defaultRowHeight="14.5" x14ac:dyDescent="0.35"/>
  <cols>
    <col min="1" max="1" width="1.54296875" customWidth="1"/>
    <col min="2" max="2" width="17.81640625" customWidth="1"/>
    <col min="3" max="17" width="9.453125" customWidth="1"/>
  </cols>
  <sheetData>
    <row r="1" spans="1:20" s="2" customFormat="1" ht="17" x14ac:dyDescent="0.4">
      <c r="A1" s="1" t="s">
        <v>23</v>
      </c>
      <c r="B1" s="1"/>
      <c r="C1" s="1"/>
      <c r="D1" s="1"/>
      <c r="E1" s="1"/>
      <c r="F1" s="1"/>
      <c r="G1" s="1"/>
      <c r="H1" s="1"/>
      <c r="I1" s="1"/>
      <c r="J1" s="1"/>
      <c r="K1" s="1"/>
      <c r="L1" s="1"/>
      <c r="M1" s="1"/>
      <c r="N1" s="1"/>
      <c r="O1" s="1"/>
      <c r="P1" s="1"/>
      <c r="Q1" s="1"/>
    </row>
    <row r="2" spans="1:20" s="23" customFormat="1" ht="17" x14ac:dyDescent="0.4">
      <c r="A2" s="22"/>
      <c r="B2" s="164" t="s">
        <v>186</v>
      </c>
      <c r="C2" s="271"/>
      <c r="D2" s="271"/>
      <c r="E2" s="271"/>
      <c r="F2" s="271"/>
      <c r="G2" s="271"/>
      <c r="H2" s="271"/>
      <c r="I2" s="271"/>
      <c r="J2" s="271"/>
      <c r="K2" s="271"/>
      <c r="L2" s="271"/>
      <c r="M2" s="271"/>
      <c r="N2" s="271"/>
      <c r="O2" s="271"/>
      <c r="P2" s="271"/>
      <c r="Q2" s="271"/>
    </row>
    <row r="3" spans="1:20" s="23" customFormat="1" ht="17" x14ac:dyDescent="0.4">
      <c r="A3" s="24" t="s">
        <v>24</v>
      </c>
      <c r="B3" s="24"/>
      <c r="C3" s="24"/>
      <c r="D3" s="24"/>
      <c r="E3" s="24"/>
      <c r="F3" s="24"/>
      <c r="G3" s="24"/>
      <c r="H3" s="24"/>
      <c r="I3" s="24"/>
      <c r="J3" s="24"/>
      <c r="K3" s="24"/>
      <c r="L3" s="24"/>
      <c r="M3" s="24"/>
      <c r="N3" s="24"/>
      <c r="O3" s="24"/>
      <c r="P3" s="24"/>
      <c r="Q3" s="24"/>
    </row>
    <row r="4" spans="1:20" x14ac:dyDescent="0.35">
      <c r="B4" s="25" t="s">
        <v>25</v>
      </c>
      <c r="C4" s="25">
        <v>2024</v>
      </c>
      <c r="D4" s="25">
        <f>C4+1</f>
        <v>2025</v>
      </c>
      <c r="E4" s="25">
        <f t="shared" ref="E4:Q4" si="0">D4+1</f>
        <v>2026</v>
      </c>
      <c r="F4" s="25">
        <f t="shared" si="0"/>
        <v>2027</v>
      </c>
      <c r="G4" s="25">
        <f t="shared" si="0"/>
        <v>2028</v>
      </c>
      <c r="H4" s="25">
        <f t="shared" si="0"/>
        <v>2029</v>
      </c>
      <c r="I4" s="25">
        <f t="shared" si="0"/>
        <v>2030</v>
      </c>
      <c r="J4" s="25">
        <f t="shared" si="0"/>
        <v>2031</v>
      </c>
      <c r="K4" s="25">
        <f t="shared" si="0"/>
        <v>2032</v>
      </c>
      <c r="L4" s="25">
        <f t="shared" si="0"/>
        <v>2033</v>
      </c>
      <c r="M4" s="25">
        <f t="shared" si="0"/>
        <v>2034</v>
      </c>
      <c r="N4" s="25">
        <f t="shared" si="0"/>
        <v>2035</v>
      </c>
      <c r="O4" s="25">
        <f t="shared" si="0"/>
        <v>2036</v>
      </c>
      <c r="P4" s="25">
        <f t="shared" si="0"/>
        <v>2037</v>
      </c>
      <c r="Q4" s="25">
        <f t="shared" si="0"/>
        <v>2038</v>
      </c>
      <c r="R4" s="26" t="s">
        <v>26</v>
      </c>
    </row>
    <row r="5" spans="1:20" x14ac:dyDescent="0.35">
      <c r="B5" s="27" t="s">
        <v>27</v>
      </c>
      <c r="C5" s="273"/>
      <c r="D5" s="273"/>
      <c r="E5" s="273"/>
      <c r="F5" s="273"/>
      <c r="G5" s="273"/>
      <c r="H5" s="273"/>
      <c r="I5" s="273"/>
      <c r="J5" s="273"/>
      <c r="K5" s="273"/>
      <c r="L5" s="273"/>
      <c r="M5" s="273"/>
      <c r="N5" s="273"/>
      <c r="O5" s="273"/>
      <c r="P5" s="273"/>
      <c r="Q5" s="273"/>
    </row>
    <row r="6" spans="1:20" x14ac:dyDescent="0.35">
      <c r="B6" s="27" t="s">
        <v>28</v>
      </c>
      <c r="C6" s="273"/>
      <c r="D6" s="273"/>
      <c r="E6" s="273"/>
      <c r="F6" s="273"/>
      <c r="G6" s="273"/>
      <c r="H6" s="273"/>
      <c r="I6" s="273"/>
      <c r="J6" s="273"/>
      <c r="K6" s="273"/>
      <c r="L6" s="273"/>
      <c r="M6" s="273"/>
      <c r="N6" s="273"/>
      <c r="O6" s="273"/>
      <c r="P6" s="273"/>
      <c r="Q6" s="273"/>
    </row>
    <row r="7" spans="1:20" x14ac:dyDescent="0.35">
      <c r="B7" s="27" t="s">
        <v>29</v>
      </c>
      <c r="C7" s="273"/>
      <c r="D7" s="273"/>
      <c r="E7" s="273"/>
      <c r="F7" s="273"/>
      <c r="G7" s="273"/>
      <c r="H7" s="273"/>
      <c r="I7" s="273"/>
      <c r="J7" s="273"/>
      <c r="K7" s="273"/>
      <c r="L7" s="273"/>
      <c r="M7" s="273"/>
      <c r="N7" s="273"/>
      <c r="O7" s="273"/>
      <c r="P7" s="273"/>
      <c r="Q7" s="273"/>
      <c r="S7" s="28"/>
      <c r="T7" s="29"/>
    </row>
    <row r="8" spans="1:20" x14ac:dyDescent="0.35">
      <c r="B8" s="27" t="s">
        <v>30</v>
      </c>
      <c r="C8" s="273"/>
      <c r="D8" s="273"/>
      <c r="E8" s="273"/>
      <c r="F8" s="273"/>
      <c r="G8" s="273"/>
      <c r="H8" s="273"/>
      <c r="I8" s="273"/>
      <c r="J8" s="273"/>
      <c r="K8" s="273"/>
      <c r="L8" s="273"/>
      <c r="M8" s="273"/>
      <c r="N8" s="273"/>
      <c r="O8" s="273"/>
      <c r="P8" s="273"/>
      <c r="Q8" s="273"/>
    </row>
    <row r="9" spans="1:20" x14ac:dyDescent="0.35">
      <c r="B9" s="25" t="s">
        <v>31</v>
      </c>
      <c r="C9" s="202">
        <f>+SUM(C5:C8)</f>
        <v>0</v>
      </c>
      <c r="D9" s="202">
        <f>+SUM(D5:D8)</f>
        <v>0</v>
      </c>
      <c r="E9" s="202">
        <f t="shared" ref="E9:Q9" si="1">+SUM(E5:E8)</f>
        <v>0</v>
      </c>
      <c r="F9" s="202">
        <f t="shared" si="1"/>
        <v>0</v>
      </c>
      <c r="G9" s="202">
        <f t="shared" si="1"/>
        <v>0</v>
      </c>
      <c r="H9" s="202">
        <f t="shared" si="1"/>
        <v>0</v>
      </c>
      <c r="I9" s="202">
        <f t="shared" si="1"/>
        <v>0</v>
      </c>
      <c r="J9" s="202">
        <f t="shared" si="1"/>
        <v>0</v>
      </c>
      <c r="K9" s="202">
        <f t="shared" si="1"/>
        <v>0</v>
      </c>
      <c r="L9" s="202">
        <f t="shared" si="1"/>
        <v>0</v>
      </c>
      <c r="M9" s="202">
        <f t="shared" si="1"/>
        <v>0</v>
      </c>
      <c r="N9" s="202">
        <f t="shared" si="1"/>
        <v>0</v>
      </c>
      <c r="O9" s="202">
        <f t="shared" si="1"/>
        <v>0</v>
      </c>
      <c r="P9" s="202">
        <f t="shared" si="1"/>
        <v>0</v>
      </c>
      <c r="Q9" s="202">
        <f t="shared" si="1"/>
        <v>0</v>
      </c>
    </row>
    <row r="11" spans="1:20" x14ac:dyDescent="0.35">
      <c r="B11" s="25" t="s">
        <v>32</v>
      </c>
      <c r="C11" s="25">
        <v>2024</v>
      </c>
      <c r="D11" s="25">
        <f>C11+1</f>
        <v>2025</v>
      </c>
      <c r="E11" s="25">
        <f t="shared" ref="E11:Q11" si="2">D11+1</f>
        <v>2026</v>
      </c>
      <c r="F11" s="25">
        <f t="shared" si="2"/>
        <v>2027</v>
      </c>
      <c r="G11" s="25">
        <f t="shared" si="2"/>
        <v>2028</v>
      </c>
      <c r="H11" s="25">
        <f t="shared" si="2"/>
        <v>2029</v>
      </c>
      <c r="I11" s="25">
        <f t="shared" si="2"/>
        <v>2030</v>
      </c>
      <c r="J11" s="25">
        <f t="shared" si="2"/>
        <v>2031</v>
      </c>
      <c r="K11" s="25">
        <f t="shared" si="2"/>
        <v>2032</v>
      </c>
      <c r="L11" s="25">
        <f t="shared" si="2"/>
        <v>2033</v>
      </c>
      <c r="M11" s="25">
        <f t="shared" si="2"/>
        <v>2034</v>
      </c>
      <c r="N11" s="25">
        <f t="shared" si="2"/>
        <v>2035</v>
      </c>
      <c r="O11" s="25">
        <f t="shared" si="2"/>
        <v>2036</v>
      </c>
      <c r="P11" s="25">
        <f t="shared" si="2"/>
        <v>2037</v>
      </c>
      <c r="Q11" s="25">
        <f t="shared" si="2"/>
        <v>2038</v>
      </c>
      <c r="R11" s="26" t="s">
        <v>26</v>
      </c>
    </row>
    <row r="12" spans="1:20" x14ac:dyDescent="0.35">
      <c r="B12" s="27" t="s">
        <v>27</v>
      </c>
      <c r="C12" s="273"/>
      <c r="D12" s="273"/>
      <c r="E12" s="273"/>
      <c r="F12" s="273"/>
      <c r="G12" s="273"/>
      <c r="H12" s="273"/>
      <c r="I12" s="273"/>
      <c r="J12" s="273"/>
      <c r="K12" s="273"/>
      <c r="L12" s="273"/>
      <c r="M12" s="273"/>
      <c r="N12" s="273"/>
      <c r="O12" s="273"/>
      <c r="P12" s="273"/>
      <c r="Q12" s="273"/>
    </row>
    <row r="13" spans="1:20" x14ac:dyDescent="0.35">
      <c r="B13" s="27" t="s">
        <v>28</v>
      </c>
      <c r="C13" s="273"/>
      <c r="D13" s="273"/>
      <c r="E13" s="273"/>
      <c r="F13" s="273"/>
      <c r="G13" s="273"/>
      <c r="H13" s="273"/>
      <c r="I13" s="273"/>
      <c r="J13" s="273"/>
      <c r="K13" s="273"/>
      <c r="L13" s="273"/>
      <c r="M13" s="273"/>
      <c r="N13" s="273"/>
      <c r="O13" s="273"/>
      <c r="P13" s="273"/>
      <c r="Q13" s="273"/>
    </row>
    <row r="14" spans="1:20" x14ac:dyDescent="0.35">
      <c r="B14" s="27" t="s">
        <v>29</v>
      </c>
      <c r="C14" s="273"/>
      <c r="D14" s="273"/>
      <c r="E14" s="273"/>
      <c r="F14" s="273"/>
      <c r="G14" s="273"/>
      <c r="H14" s="273"/>
      <c r="I14" s="273"/>
      <c r="J14" s="273"/>
      <c r="K14" s="273"/>
      <c r="L14" s="273"/>
      <c r="M14" s="273"/>
      <c r="N14" s="273"/>
      <c r="O14" s="273"/>
      <c r="P14" s="273"/>
      <c r="Q14" s="273"/>
    </row>
    <row r="15" spans="1:20" x14ac:dyDescent="0.35">
      <c r="B15" s="27" t="s">
        <v>30</v>
      </c>
      <c r="C15" s="273"/>
      <c r="D15" s="273"/>
      <c r="E15" s="273"/>
      <c r="F15" s="273"/>
      <c r="G15" s="273"/>
      <c r="H15" s="273"/>
      <c r="I15" s="273"/>
      <c r="J15" s="273"/>
      <c r="K15" s="273"/>
      <c r="L15" s="273"/>
      <c r="M15" s="273"/>
      <c r="N15" s="273"/>
      <c r="O15" s="273"/>
      <c r="P15" s="273"/>
      <c r="Q15" s="273"/>
    </row>
    <row r="16" spans="1:20" x14ac:dyDescent="0.35">
      <c r="B16" s="25" t="s">
        <v>31</v>
      </c>
      <c r="C16" s="202">
        <f>+SUM(C12:C15)</f>
        <v>0</v>
      </c>
      <c r="D16" s="202">
        <f>+SUM(D12:D15)</f>
        <v>0</v>
      </c>
      <c r="E16" s="231">
        <f t="shared" ref="E16:Q16" si="3">+SUM(E12:E15)</f>
        <v>0</v>
      </c>
      <c r="F16" s="231">
        <f t="shared" si="3"/>
        <v>0</v>
      </c>
      <c r="G16" s="231">
        <f t="shared" si="3"/>
        <v>0</v>
      </c>
      <c r="H16" s="231">
        <f t="shared" si="3"/>
        <v>0</v>
      </c>
      <c r="I16" s="231">
        <f t="shared" si="3"/>
        <v>0</v>
      </c>
      <c r="J16" s="231">
        <f t="shared" si="3"/>
        <v>0</v>
      </c>
      <c r="K16" s="231">
        <f t="shared" si="3"/>
        <v>0</v>
      </c>
      <c r="L16" s="231">
        <f t="shared" si="3"/>
        <v>0</v>
      </c>
      <c r="M16" s="231">
        <f t="shared" si="3"/>
        <v>0</v>
      </c>
      <c r="N16" s="231">
        <f t="shared" si="3"/>
        <v>0</v>
      </c>
      <c r="O16" s="231">
        <f t="shared" si="3"/>
        <v>0</v>
      </c>
      <c r="P16" s="231">
        <f t="shared" si="3"/>
        <v>0</v>
      </c>
      <c r="Q16" s="231">
        <f t="shared" si="3"/>
        <v>0</v>
      </c>
    </row>
    <row r="18" spans="1:20" x14ac:dyDescent="0.35">
      <c r="B18" s="30" t="s">
        <v>33</v>
      </c>
      <c r="C18" s="30">
        <v>2024</v>
      </c>
      <c r="D18" s="30">
        <f>C18+1</f>
        <v>2025</v>
      </c>
      <c r="E18" s="30">
        <f t="shared" ref="E18:Q18" si="4">D18+1</f>
        <v>2026</v>
      </c>
      <c r="F18" s="30">
        <f t="shared" si="4"/>
        <v>2027</v>
      </c>
      <c r="G18" s="30">
        <f t="shared" si="4"/>
        <v>2028</v>
      </c>
      <c r="H18" s="30">
        <f t="shared" si="4"/>
        <v>2029</v>
      </c>
      <c r="I18" s="30">
        <f t="shared" si="4"/>
        <v>2030</v>
      </c>
      <c r="J18" s="30">
        <f t="shared" si="4"/>
        <v>2031</v>
      </c>
      <c r="K18" s="30">
        <f t="shared" si="4"/>
        <v>2032</v>
      </c>
      <c r="L18" s="30">
        <f t="shared" si="4"/>
        <v>2033</v>
      </c>
      <c r="M18" s="30">
        <f t="shared" si="4"/>
        <v>2034</v>
      </c>
      <c r="N18" s="30">
        <f t="shared" si="4"/>
        <v>2035</v>
      </c>
      <c r="O18" s="30">
        <f t="shared" si="4"/>
        <v>2036</v>
      </c>
      <c r="P18" s="30">
        <f t="shared" si="4"/>
        <v>2037</v>
      </c>
      <c r="Q18" s="30">
        <f t="shared" si="4"/>
        <v>2038</v>
      </c>
      <c r="R18" s="26" t="s">
        <v>26</v>
      </c>
    </row>
    <row r="19" spans="1:20" x14ac:dyDescent="0.35">
      <c r="B19" s="27" t="s">
        <v>27</v>
      </c>
      <c r="C19" s="202">
        <f>C5*C12</f>
        <v>0</v>
      </c>
      <c r="D19" s="202">
        <f t="shared" ref="D19:Q19" si="5">D5*D12</f>
        <v>0</v>
      </c>
      <c r="E19" s="202">
        <f>E5*E12</f>
        <v>0</v>
      </c>
      <c r="F19" s="202">
        <f t="shared" si="5"/>
        <v>0</v>
      </c>
      <c r="G19" s="202">
        <f t="shared" si="5"/>
        <v>0</v>
      </c>
      <c r="H19" s="202">
        <f t="shared" si="5"/>
        <v>0</v>
      </c>
      <c r="I19" s="202">
        <f t="shared" si="5"/>
        <v>0</v>
      </c>
      <c r="J19" s="202">
        <f t="shared" si="5"/>
        <v>0</v>
      </c>
      <c r="K19" s="202">
        <f t="shared" si="5"/>
        <v>0</v>
      </c>
      <c r="L19" s="202">
        <f t="shared" si="5"/>
        <v>0</v>
      </c>
      <c r="M19" s="202">
        <f t="shared" si="5"/>
        <v>0</v>
      </c>
      <c r="N19" s="202">
        <f t="shared" si="5"/>
        <v>0</v>
      </c>
      <c r="O19" s="202">
        <f t="shared" si="5"/>
        <v>0</v>
      </c>
      <c r="P19" s="202">
        <f t="shared" si="5"/>
        <v>0</v>
      </c>
      <c r="Q19" s="202">
        <f t="shared" si="5"/>
        <v>0</v>
      </c>
    </row>
    <row r="20" spans="1:20" x14ac:dyDescent="0.35">
      <c r="B20" s="27" t="s">
        <v>28</v>
      </c>
      <c r="C20" s="202">
        <f t="shared" ref="C20:Q22" si="6">C6*C13</f>
        <v>0</v>
      </c>
      <c r="D20" s="202">
        <f t="shared" si="6"/>
        <v>0</v>
      </c>
      <c r="E20" s="202">
        <f>E6*E13</f>
        <v>0</v>
      </c>
      <c r="F20" s="202">
        <f t="shared" si="6"/>
        <v>0</v>
      </c>
      <c r="G20" s="202">
        <f t="shared" si="6"/>
        <v>0</v>
      </c>
      <c r="H20" s="202">
        <f t="shared" si="6"/>
        <v>0</v>
      </c>
      <c r="I20" s="202">
        <f t="shared" si="6"/>
        <v>0</v>
      </c>
      <c r="J20" s="202">
        <f t="shared" si="6"/>
        <v>0</v>
      </c>
      <c r="K20" s="202">
        <f t="shared" si="6"/>
        <v>0</v>
      </c>
      <c r="L20" s="202">
        <f t="shared" si="6"/>
        <v>0</v>
      </c>
      <c r="M20" s="202">
        <f t="shared" si="6"/>
        <v>0</v>
      </c>
      <c r="N20" s="202">
        <f t="shared" si="6"/>
        <v>0</v>
      </c>
      <c r="O20" s="202">
        <f t="shared" si="6"/>
        <v>0</v>
      </c>
      <c r="P20" s="202">
        <f t="shared" si="6"/>
        <v>0</v>
      </c>
      <c r="Q20" s="202">
        <f t="shared" si="6"/>
        <v>0</v>
      </c>
    </row>
    <row r="21" spans="1:20" x14ac:dyDescent="0.35">
      <c r="B21" s="27" t="s">
        <v>29</v>
      </c>
      <c r="C21" s="202">
        <f t="shared" si="6"/>
        <v>0</v>
      </c>
      <c r="D21" s="202">
        <f t="shared" si="6"/>
        <v>0</v>
      </c>
      <c r="E21" s="202">
        <f t="shared" si="6"/>
        <v>0</v>
      </c>
      <c r="F21" s="202">
        <f t="shared" si="6"/>
        <v>0</v>
      </c>
      <c r="G21" s="202">
        <f t="shared" si="6"/>
        <v>0</v>
      </c>
      <c r="H21" s="202">
        <f t="shared" si="6"/>
        <v>0</v>
      </c>
      <c r="I21" s="202">
        <f t="shared" si="6"/>
        <v>0</v>
      </c>
      <c r="J21" s="202">
        <f t="shared" si="6"/>
        <v>0</v>
      </c>
      <c r="K21" s="202">
        <f t="shared" si="6"/>
        <v>0</v>
      </c>
      <c r="L21" s="202">
        <f t="shared" si="6"/>
        <v>0</v>
      </c>
      <c r="M21" s="202">
        <f t="shared" si="6"/>
        <v>0</v>
      </c>
      <c r="N21" s="202">
        <f t="shared" si="6"/>
        <v>0</v>
      </c>
      <c r="O21" s="202">
        <f t="shared" si="6"/>
        <v>0</v>
      </c>
      <c r="P21" s="202">
        <f t="shared" si="6"/>
        <v>0</v>
      </c>
      <c r="Q21" s="202">
        <f t="shared" si="6"/>
        <v>0</v>
      </c>
    </row>
    <row r="22" spans="1:20" x14ac:dyDescent="0.35">
      <c r="B22" s="27" t="s">
        <v>30</v>
      </c>
      <c r="C22" s="202">
        <f t="shared" si="6"/>
        <v>0</v>
      </c>
      <c r="D22" s="202">
        <f t="shared" si="6"/>
        <v>0</v>
      </c>
      <c r="E22" s="202">
        <f t="shared" si="6"/>
        <v>0</v>
      </c>
      <c r="F22" s="202">
        <f t="shared" si="6"/>
        <v>0</v>
      </c>
      <c r="G22" s="202">
        <f t="shared" si="6"/>
        <v>0</v>
      </c>
      <c r="H22" s="202">
        <f t="shared" si="6"/>
        <v>0</v>
      </c>
      <c r="I22" s="202">
        <f t="shared" si="6"/>
        <v>0</v>
      </c>
      <c r="J22" s="202">
        <f t="shared" si="6"/>
        <v>0</v>
      </c>
      <c r="K22" s="202">
        <f t="shared" si="6"/>
        <v>0</v>
      </c>
      <c r="L22" s="202">
        <f t="shared" si="6"/>
        <v>0</v>
      </c>
      <c r="M22" s="202">
        <f t="shared" si="6"/>
        <v>0</v>
      </c>
      <c r="N22" s="202">
        <f t="shared" si="6"/>
        <v>0</v>
      </c>
      <c r="O22" s="202">
        <f t="shared" si="6"/>
        <v>0</v>
      </c>
      <c r="P22" s="202">
        <f t="shared" si="6"/>
        <v>0</v>
      </c>
      <c r="Q22" s="202">
        <f t="shared" si="6"/>
        <v>0</v>
      </c>
    </row>
    <row r="23" spans="1:20" x14ac:dyDescent="0.35">
      <c r="B23" s="30" t="s">
        <v>31</v>
      </c>
      <c r="C23" s="230">
        <f>+SUM(C19:C22)</f>
        <v>0</v>
      </c>
      <c r="D23" s="230">
        <f t="shared" ref="D23:Q23" si="7">+SUM(D19:D22)</f>
        <v>0</v>
      </c>
      <c r="E23" s="230">
        <f t="shared" si="7"/>
        <v>0</v>
      </c>
      <c r="F23" s="230">
        <f t="shared" si="7"/>
        <v>0</v>
      </c>
      <c r="G23" s="230">
        <f t="shared" si="7"/>
        <v>0</v>
      </c>
      <c r="H23" s="230">
        <f t="shared" si="7"/>
        <v>0</v>
      </c>
      <c r="I23" s="230">
        <f t="shared" si="7"/>
        <v>0</v>
      </c>
      <c r="J23" s="230">
        <f t="shared" si="7"/>
        <v>0</v>
      </c>
      <c r="K23" s="230">
        <f t="shared" si="7"/>
        <v>0</v>
      </c>
      <c r="L23" s="230">
        <f t="shared" si="7"/>
        <v>0</v>
      </c>
      <c r="M23" s="230">
        <f t="shared" si="7"/>
        <v>0</v>
      </c>
      <c r="N23" s="230">
        <f t="shared" si="7"/>
        <v>0</v>
      </c>
      <c r="O23" s="230">
        <f t="shared" si="7"/>
        <v>0</v>
      </c>
      <c r="P23" s="230">
        <f t="shared" si="7"/>
        <v>0</v>
      </c>
      <c r="Q23" s="230">
        <f t="shared" si="7"/>
        <v>0</v>
      </c>
    </row>
    <row r="24" spans="1:20" x14ac:dyDescent="0.35">
      <c r="S24" s="32"/>
    </row>
    <row r="25" spans="1:20" s="23" customFormat="1" ht="17" x14ac:dyDescent="0.4">
      <c r="A25" s="24" t="s">
        <v>34</v>
      </c>
      <c r="B25" s="24"/>
      <c r="C25" s="24"/>
      <c r="D25" s="24"/>
      <c r="E25" s="24"/>
      <c r="F25" s="24"/>
      <c r="G25" s="24"/>
      <c r="H25" s="24"/>
      <c r="I25" s="24"/>
      <c r="J25" s="24"/>
      <c r="K25" s="24"/>
      <c r="L25" s="24"/>
      <c r="M25" s="24"/>
      <c r="N25" s="24"/>
      <c r="O25" s="24"/>
      <c r="P25" s="24"/>
      <c r="Q25" s="24"/>
    </row>
    <row r="26" spans="1:20" x14ac:dyDescent="0.35">
      <c r="B26" s="25" t="s">
        <v>35</v>
      </c>
      <c r="C26" s="25">
        <v>2024</v>
      </c>
      <c r="D26" s="25">
        <f>C26+1</f>
        <v>2025</v>
      </c>
      <c r="E26" s="25">
        <f t="shared" ref="E26:Q26" si="8">D26+1</f>
        <v>2026</v>
      </c>
      <c r="F26" s="25">
        <f t="shared" si="8"/>
        <v>2027</v>
      </c>
      <c r="G26" s="25">
        <f t="shared" si="8"/>
        <v>2028</v>
      </c>
      <c r="H26" s="25">
        <f t="shared" si="8"/>
        <v>2029</v>
      </c>
      <c r="I26" s="25">
        <f t="shared" si="8"/>
        <v>2030</v>
      </c>
      <c r="J26" s="25">
        <f t="shared" si="8"/>
        <v>2031</v>
      </c>
      <c r="K26" s="25">
        <f t="shared" si="8"/>
        <v>2032</v>
      </c>
      <c r="L26" s="25">
        <f t="shared" si="8"/>
        <v>2033</v>
      </c>
      <c r="M26" s="25">
        <f t="shared" si="8"/>
        <v>2034</v>
      </c>
      <c r="N26" s="25">
        <f t="shared" si="8"/>
        <v>2035</v>
      </c>
      <c r="O26" s="25">
        <f t="shared" si="8"/>
        <v>2036</v>
      </c>
      <c r="P26" s="25">
        <f t="shared" si="8"/>
        <v>2037</v>
      </c>
      <c r="Q26" s="25">
        <f t="shared" si="8"/>
        <v>2038</v>
      </c>
      <c r="R26" s="26" t="s">
        <v>26</v>
      </c>
    </row>
    <row r="27" spans="1:20" x14ac:dyDescent="0.35">
      <c r="B27" s="27" t="s">
        <v>27</v>
      </c>
      <c r="C27" s="273"/>
      <c r="D27" s="273"/>
      <c r="E27" s="273"/>
      <c r="F27" s="273"/>
      <c r="G27" s="273"/>
      <c r="H27" s="273"/>
      <c r="I27" s="273"/>
      <c r="J27" s="273"/>
      <c r="K27" s="273"/>
      <c r="L27" s="273"/>
      <c r="M27" s="273"/>
      <c r="N27" s="273"/>
      <c r="O27" s="273"/>
      <c r="P27" s="273"/>
      <c r="Q27" s="273"/>
    </row>
    <row r="28" spans="1:20" x14ac:dyDescent="0.35">
      <c r="B28" s="27" t="s">
        <v>28</v>
      </c>
      <c r="C28" s="273"/>
      <c r="D28" s="273"/>
      <c r="E28" s="273"/>
      <c r="F28" s="273"/>
      <c r="G28" s="273"/>
      <c r="H28" s="273"/>
      <c r="I28" s="273"/>
      <c r="J28" s="273"/>
      <c r="K28" s="273"/>
      <c r="L28" s="273"/>
      <c r="M28" s="273"/>
      <c r="N28" s="273"/>
      <c r="O28" s="273"/>
      <c r="P28" s="273"/>
      <c r="Q28" s="273"/>
    </row>
    <row r="29" spans="1:20" x14ac:dyDescent="0.35">
      <c r="B29" s="27" t="s">
        <v>29</v>
      </c>
      <c r="C29" s="273"/>
      <c r="D29" s="273"/>
      <c r="E29" s="273"/>
      <c r="F29" s="273"/>
      <c r="G29" s="273"/>
      <c r="H29" s="273"/>
      <c r="I29" s="273"/>
      <c r="J29" s="273"/>
      <c r="K29" s="273"/>
      <c r="L29" s="273"/>
      <c r="M29" s="273"/>
      <c r="N29" s="273"/>
      <c r="O29" s="273"/>
      <c r="P29" s="273"/>
      <c r="Q29" s="273"/>
      <c r="S29" s="28"/>
      <c r="T29" s="29"/>
    </row>
    <row r="30" spans="1:20" x14ac:dyDescent="0.35">
      <c r="B30" s="27" t="s">
        <v>30</v>
      </c>
      <c r="C30" s="273"/>
      <c r="D30" s="273"/>
      <c r="E30" s="273"/>
      <c r="F30" s="273"/>
      <c r="G30" s="273"/>
      <c r="H30" s="273"/>
      <c r="I30" s="273"/>
      <c r="J30" s="273"/>
      <c r="K30" s="273"/>
      <c r="L30" s="273"/>
      <c r="M30" s="273"/>
      <c r="N30" s="273"/>
      <c r="O30" s="273"/>
      <c r="P30" s="273"/>
      <c r="Q30" s="273"/>
    </row>
    <row r="31" spans="1:20" x14ac:dyDescent="0.35">
      <c r="B31" s="25" t="s">
        <v>31</v>
      </c>
      <c r="C31" s="202">
        <f>+SUM(C27:C30)</f>
        <v>0</v>
      </c>
      <c r="D31" s="202">
        <f t="shared" ref="D31:Q31" si="9">+SUM(D27:D30)</f>
        <v>0</v>
      </c>
      <c r="E31" s="202">
        <f t="shared" si="9"/>
        <v>0</v>
      </c>
      <c r="F31" s="202">
        <f t="shared" si="9"/>
        <v>0</v>
      </c>
      <c r="G31" s="202">
        <f t="shared" si="9"/>
        <v>0</v>
      </c>
      <c r="H31" s="202">
        <f t="shared" si="9"/>
        <v>0</v>
      </c>
      <c r="I31" s="202">
        <f t="shared" si="9"/>
        <v>0</v>
      </c>
      <c r="J31" s="202">
        <f t="shared" si="9"/>
        <v>0</v>
      </c>
      <c r="K31" s="202">
        <f t="shared" si="9"/>
        <v>0</v>
      </c>
      <c r="L31" s="202">
        <f t="shared" si="9"/>
        <v>0</v>
      </c>
      <c r="M31" s="202">
        <f t="shared" si="9"/>
        <v>0</v>
      </c>
      <c r="N31" s="202">
        <f t="shared" si="9"/>
        <v>0</v>
      </c>
      <c r="O31" s="202">
        <f t="shared" si="9"/>
        <v>0</v>
      </c>
      <c r="P31" s="202">
        <f t="shared" si="9"/>
        <v>0</v>
      </c>
      <c r="Q31" s="202">
        <f t="shared" si="9"/>
        <v>0</v>
      </c>
    </row>
    <row r="33" spans="2:18" x14ac:dyDescent="0.35">
      <c r="B33" s="25" t="s">
        <v>32</v>
      </c>
      <c r="C33" s="25">
        <v>2024</v>
      </c>
      <c r="D33" s="25">
        <f>C33+1</f>
        <v>2025</v>
      </c>
      <c r="E33" s="25">
        <f t="shared" ref="E33" si="10">D33+1</f>
        <v>2026</v>
      </c>
      <c r="F33" s="25">
        <f t="shared" ref="F33" si="11">E33+1</f>
        <v>2027</v>
      </c>
      <c r="G33" s="25">
        <f t="shared" ref="G33" si="12">F33+1</f>
        <v>2028</v>
      </c>
      <c r="H33" s="25">
        <f t="shared" ref="H33" si="13">G33+1</f>
        <v>2029</v>
      </c>
      <c r="I33" s="25">
        <f t="shared" ref="I33" si="14">H33+1</f>
        <v>2030</v>
      </c>
      <c r="J33" s="25">
        <f t="shared" ref="J33" si="15">I33+1</f>
        <v>2031</v>
      </c>
      <c r="K33" s="25">
        <f t="shared" ref="K33" si="16">J33+1</f>
        <v>2032</v>
      </c>
      <c r="L33" s="25">
        <f t="shared" ref="L33" si="17">K33+1</f>
        <v>2033</v>
      </c>
      <c r="M33" s="25">
        <f t="shared" ref="M33" si="18">L33+1</f>
        <v>2034</v>
      </c>
      <c r="N33" s="25">
        <f t="shared" ref="N33" si="19">M33+1</f>
        <v>2035</v>
      </c>
      <c r="O33" s="25">
        <f t="shared" ref="O33" si="20">N33+1</f>
        <v>2036</v>
      </c>
      <c r="P33" s="25">
        <f t="shared" ref="P33" si="21">O33+1</f>
        <v>2037</v>
      </c>
      <c r="Q33" s="25">
        <f t="shared" ref="Q33" si="22">P33+1</f>
        <v>2038</v>
      </c>
      <c r="R33" s="26" t="s">
        <v>26</v>
      </c>
    </row>
    <row r="34" spans="2:18" x14ac:dyDescent="0.35">
      <c r="B34" s="27" t="s">
        <v>27</v>
      </c>
      <c r="C34" s="273"/>
      <c r="D34" s="273"/>
      <c r="E34" s="273"/>
      <c r="F34" s="273"/>
      <c r="G34" s="273"/>
      <c r="H34" s="273"/>
      <c r="I34" s="273"/>
      <c r="J34" s="273"/>
      <c r="K34" s="273"/>
      <c r="L34" s="273"/>
      <c r="M34" s="273"/>
      <c r="N34" s="273"/>
      <c r="O34" s="273"/>
      <c r="P34" s="273"/>
      <c r="Q34" s="273"/>
    </row>
    <row r="35" spans="2:18" x14ac:dyDescent="0.35">
      <c r="B35" s="27" t="s">
        <v>28</v>
      </c>
      <c r="C35" s="273"/>
      <c r="D35" s="273"/>
      <c r="E35" s="273"/>
      <c r="F35" s="273"/>
      <c r="G35" s="273"/>
      <c r="H35" s="273"/>
      <c r="I35" s="273"/>
      <c r="J35" s="273"/>
      <c r="K35" s="273"/>
      <c r="L35" s="273"/>
      <c r="M35" s="273"/>
      <c r="N35" s="273"/>
      <c r="O35" s="273"/>
      <c r="P35" s="273"/>
      <c r="Q35" s="273"/>
    </row>
    <row r="36" spans="2:18" x14ac:dyDescent="0.35">
      <c r="B36" s="27" t="s">
        <v>29</v>
      </c>
      <c r="C36" s="273"/>
      <c r="D36" s="273"/>
      <c r="E36" s="273"/>
      <c r="F36" s="273"/>
      <c r="G36" s="273"/>
      <c r="H36" s="273"/>
      <c r="I36" s="273"/>
      <c r="J36" s="273"/>
      <c r="K36" s="273"/>
      <c r="L36" s="273"/>
      <c r="M36" s="273"/>
      <c r="N36" s="273"/>
      <c r="O36" s="273"/>
      <c r="P36" s="273"/>
      <c r="Q36" s="273"/>
    </row>
    <row r="37" spans="2:18" x14ac:dyDescent="0.35">
      <c r="B37" s="27" t="s">
        <v>30</v>
      </c>
      <c r="C37" s="273"/>
      <c r="D37" s="273"/>
      <c r="E37" s="273"/>
      <c r="F37" s="273"/>
      <c r="G37" s="273"/>
      <c r="H37" s="273"/>
      <c r="I37" s="273"/>
      <c r="J37" s="273"/>
      <c r="K37" s="273"/>
      <c r="L37" s="273"/>
      <c r="M37" s="273"/>
      <c r="N37" s="273"/>
      <c r="O37" s="273"/>
      <c r="P37" s="273"/>
      <c r="Q37" s="273"/>
    </row>
    <row r="38" spans="2:18" x14ac:dyDescent="0.35">
      <c r="B38" s="25" t="s">
        <v>31</v>
      </c>
      <c r="C38" s="202">
        <f>+SUM(C34:C37)</f>
        <v>0</v>
      </c>
      <c r="D38" s="202">
        <f>+SUM(D34:D37)</f>
        <v>0</v>
      </c>
      <c r="E38" s="231">
        <f t="shared" ref="E38:Q38" si="23">+SUM(E34:E37)</f>
        <v>0</v>
      </c>
      <c r="F38" s="231">
        <f t="shared" si="23"/>
        <v>0</v>
      </c>
      <c r="G38" s="231">
        <f t="shared" si="23"/>
        <v>0</v>
      </c>
      <c r="H38" s="231">
        <f t="shared" si="23"/>
        <v>0</v>
      </c>
      <c r="I38" s="231">
        <f t="shared" si="23"/>
        <v>0</v>
      </c>
      <c r="J38" s="231">
        <f t="shared" si="23"/>
        <v>0</v>
      </c>
      <c r="K38" s="231">
        <f t="shared" si="23"/>
        <v>0</v>
      </c>
      <c r="L38" s="231">
        <f t="shared" si="23"/>
        <v>0</v>
      </c>
      <c r="M38" s="231">
        <f t="shared" si="23"/>
        <v>0</v>
      </c>
      <c r="N38" s="231">
        <f t="shared" si="23"/>
        <v>0</v>
      </c>
      <c r="O38" s="231">
        <f t="shared" si="23"/>
        <v>0</v>
      </c>
      <c r="P38" s="231">
        <f t="shared" si="23"/>
        <v>0</v>
      </c>
      <c r="Q38" s="231">
        <f t="shared" si="23"/>
        <v>0</v>
      </c>
    </row>
    <row r="40" spans="2:18" x14ac:dyDescent="0.35">
      <c r="B40" s="30" t="s">
        <v>36</v>
      </c>
      <c r="C40" s="30">
        <v>2024</v>
      </c>
      <c r="D40" s="30">
        <f>C40+1</f>
        <v>2025</v>
      </c>
      <c r="E40" s="30">
        <f t="shared" ref="E40:Q40" si="24">D40+1</f>
        <v>2026</v>
      </c>
      <c r="F40" s="30">
        <f t="shared" si="24"/>
        <v>2027</v>
      </c>
      <c r="G40" s="30">
        <f t="shared" si="24"/>
        <v>2028</v>
      </c>
      <c r="H40" s="30">
        <f t="shared" si="24"/>
        <v>2029</v>
      </c>
      <c r="I40" s="30">
        <f t="shared" si="24"/>
        <v>2030</v>
      </c>
      <c r="J40" s="30">
        <f t="shared" si="24"/>
        <v>2031</v>
      </c>
      <c r="K40" s="30">
        <f t="shared" si="24"/>
        <v>2032</v>
      </c>
      <c r="L40" s="30">
        <f t="shared" si="24"/>
        <v>2033</v>
      </c>
      <c r="M40" s="30">
        <f t="shared" si="24"/>
        <v>2034</v>
      </c>
      <c r="N40" s="30">
        <f t="shared" si="24"/>
        <v>2035</v>
      </c>
      <c r="O40" s="30">
        <f t="shared" si="24"/>
        <v>2036</v>
      </c>
      <c r="P40" s="30">
        <f t="shared" si="24"/>
        <v>2037</v>
      </c>
      <c r="Q40" s="30">
        <f t="shared" si="24"/>
        <v>2038</v>
      </c>
      <c r="R40" s="26" t="s">
        <v>26</v>
      </c>
    </row>
    <row r="41" spans="2:18" x14ac:dyDescent="0.35">
      <c r="B41" s="27" t="s">
        <v>27</v>
      </c>
      <c r="C41" s="202">
        <f>C27*C34</f>
        <v>0</v>
      </c>
      <c r="D41" s="202">
        <f t="shared" ref="D41:Q41" si="25">D27*D34</f>
        <v>0</v>
      </c>
      <c r="E41" s="202">
        <f t="shared" si="25"/>
        <v>0</v>
      </c>
      <c r="F41" s="202">
        <f t="shared" si="25"/>
        <v>0</v>
      </c>
      <c r="G41" s="202">
        <f t="shared" si="25"/>
        <v>0</v>
      </c>
      <c r="H41" s="202">
        <f t="shared" si="25"/>
        <v>0</v>
      </c>
      <c r="I41" s="202">
        <f t="shared" si="25"/>
        <v>0</v>
      </c>
      <c r="J41" s="202">
        <f t="shared" si="25"/>
        <v>0</v>
      </c>
      <c r="K41" s="202">
        <f t="shared" si="25"/>
        <v>0</v>
      </c>
      <c r="L41" s="202">
        <f t="shared" si="25"/>
        <v>0</v>
      </c>
      <c r="M41" s="202">
        <f t="shared" si="25"/>
        <v>0</v>
      </c>
      <c r="N41" s="202">
        <f t="shared" si="25"/>
        <v>0</v>
      </c>
      <c r="O41" s="202">
        <f t="shared" si="25"/>
        <v>0</v>
      </c>
      <c r="P41" s="202">
        <f t="shared" si="25"/>
        <v>0</v>
      </c>
      <c r="Q41" s="202">
        <f t="shared" si="25"/>
        <v>0</v>
      </c>
    </row>
    <row r="42" spans="2:18" x14ac:dyDescent="0.35">
      <c r="B42" s="27" t="s">
        <v>28</v>
      </c>
      <c r="C42" s="202">
        <f t="shared" ref="C42:Q44" si="26">C28*C35</f>
        <v>0</v>
      </c>
      <c r="D42" s="202">
        <f t="shared" si="26"/>
        <v>0</v>
      </c>
      <c r="E42" s="202">
        <f t="shared" si="26"/>
        <v>0</v>
      </c>
      <c r="F42" s="202">
        <f t="shared" si="26"/>
        <v>0</v>
      </c>
      <c r="G42" s="202">
        <f t="shared" si="26"/>
        <v>0</v>
      </c>
      <c r="H42" s="202">
        <f t="shared" si="26"/>
        <v>0</v>
      </c>
      <c r="I42" s="202">
        <f t="shared" si="26"/>
        <v>0</v>
      </c>
      <c r="J42" s="202">
        <f t="shared" si="26"/>
        <v>0</v>
      </c>
      <c r="K42" s="202">
        <f t="shared" si="26"/>
        <v>0</v>
      </c>
      <c r="L42" s="202">
        <f t="shared" si="26"/>
        <v>0</v>
      </c>
      <c r="M42" s="202">
        <f t="shared" si="26"/>
        <v>0</v>
      </c>
      <c r="N42" s="202">
        <f t="shared" si="26"/>
        <v>0</v>
      </c>
      <c r="O42" s="202">
        <f t="shared" si="26"/>
        <v>0</v>
      </c>
      <c r="P42" s="202">
        <f t="shared" si="26"/>
        <v>0</v>
      </c>
      <c r="Q42" s="202">
        <f t="shared" si="26"/>
        <v>0</v>
      </c>
    </row>
    <row r="43" spans="2:18" x14ac:dyDescent="0.35">
      <c r="B43" s="27" t="s">
        <v>29</v>
      </c>
      <c r="C43" s="202">
        <f t="shared" si="26"/>
        <v>0</v>
      </c>
      <c r="D43" s="202">
        <f t="shared" si="26"/>
        <v>0</v>
      </c>
      <c r="E43" s="202">
        <f t="shared" si="26"/>
        <v>0</v>
      </c>
      <c r="F43" s="202">
        <f t="shared" si="26"/>
        <v>0</v>
      </c>
      <c r="G43" s="202">
        <f t="shared" si="26"/>
        <v>0</v>
      </c>
      <c r="H43" s="202">
        <f t="shared" si="26"/>
        <v>0</v>
      </c>
      <c r="I43" s="202">
        <f t="shared" si="26"/>
        <v>0</v>
      </c>
      <c r="J43" s="202">
        <f t="shared" si="26"/>
        <v>0</v>
      </c>
      <c r="K43" s="202">
        <f t="shared" si="26"/>
        <v>0</v>
      </c>
      <c r="L43" s="202">
        <f t="shared" si="26"/>
        <v>0</v>
      </c>
      <c r="M43" s="202">
        <f t="shared" si="26"/>
        <v>0</v>
      </c>
      <c r="N43" s="202">
        <f t="shared" si="26"/>
        <v>0</v>
      </c>
      <c r="O43" s="202">
        <f t="shared" si="26"/>
        <v>0</v>
      </c>
      <c r="P43" s="202">
        <f t="shared" si="26"/>
        <v>0</v>
      </c>
      <c r="Q43" s="202">
        <f t="shared" si="26"/>
        <v>0</v>
      </c>
    </row>
    <row r="44" spans="2:18" x14ac:dyDescent="0.35">
      <c r="B44" s="27" t="s">
        <v>30</v>
      </c>
      <c r="C44" s="202">
        <f t="shared" si="26"/>
        <v>0</v>
      </c>
      <c r="D44" s="202">
        <f t="shared" si="26"/>
        <v>0</v>
      </c>
      <c r="E44" s="202">
        <f t="shared" si="26"/>
        <v>0</v>
      </c>
      <c r="F44" s="202">
        <f t="shared" si="26"/>
        <v>0</v>
      </c>
      <c r="G44" s="202">
        <f t="shared" si="26"/>
        <v>0</v>
      </c>
      <c r="H44" s="202">
        <f t="shared" si="26"/>
        <v>0</v>
      </c>
      <c r="I44" s="202">
        <f t="shared" si="26"/>
        <v>0</v>
      </c>
      <c r="J44" s="202">
        <f t="shared" si="26"/>
        <v>0</v>
      </c>
      <c r="K44" s="202">
        <f t="shared" si="26"/>
        <v>0</v>
      </c>
      <c r="L44" s="202">
        <f t="shared" si="26"/>
        <v>0</v>
      </c>
      <c r="M44" s="202">
        <f t="shared" si="26"/>
        <v>0</v>
      </c>
      <c r="N44" s="202">
        <f t="shared" si="26"/>
        <v>0</v>
      </c>
      <c r="O44" s="202">
        <f t="shared" si="26"/>
        <v>0</v>
      </c>
      <c r="P44" s="202">
        <f t="shared" si="26"/>
        <v>0</v>
      </c>
      <c r="Q44" s="202">
        <f t="shared" si="26"/>
        <v>0</v>
      </c>
    </row>
    <row r="45" spans="2:18" x14ac:dyDescent="0.35">
      <c r="B45" s="30" t="s">
        <v>31</v>
      </c>
      <c r="C45" s="230">
        <f>+SUM(C41:C44)</f>
        <v>0</v>
      </c>
      <c r="D45" s="230">
        <f t="shared" ref="D45:Q45" si="27">+SUM(D41:D44)</f>
        <v>0</v>
      </c>
      <c r="E45" s="230">
        <f t="shared" si="27"/>
        <v>0</v>
      </c>
      <c r="F45" s="230">
        <f t="shared" si="27"/>
        <v>0</v>
      </c>
      <c r="G45" s="230">
        <f t="shared" si="27"/>
        <v>0</v>
      </c>
      <c r="H45" s="230">
        <f t="shared" si="27"/>
        <v>0</v>
      </c>
      <c r="I45" s="230">
        <f t="shared" si="27"/>
        <v>0</v>
      </c>
      <c r="J45" s="230">
        <f t="shared" si="27"/>
        <v>0</v>
      </c>
      <c r="K45" s="230">
        <f t="shared" si="27"/>
        <v>0</v>
      </c>
      <c r="L45" s="230">
        <f t="shared" si="27"/>
        <v>0</v>
      </c>
      <c r="M45" s="230">
        <f t="shared" si="27"/>
        <v>0</v>
      </c>
      <c r="N45" s="230">
        <f t="shared" si="27"/>
        <v>0</v>
      </c>
      <c r="O45" s="230">
        <f t="shared" si="27"/>
        <v>0</v>
      </c>
      <c r="P45" s="230">
        <f t="shared" si="27"/>
        <v>0</v>
      </c>
      <c r="Q45" s="230">
        <f t="shared" si="27"/>
        <v>0</v>
      </c>
    </row>
    <row r="46" spans="2:18" x14ac:dyDescent="0.35">
      <c r="C46" s="303" t="e">
        <f>C45/C23</f>
        <v>#DIV/0!</v>
      </c>
      <c r="D46" s="303" t="e">
        <f t="shared" ref="D46:Q46" si="28">D45/D23</f>
        <v>#DIV/0!</v>
      </c>
      <c r="E46" s="303" t="e">
        <f t="shared" si="28"/>
        <v>#DIV/0!</v>
      </c>
      <c r="F46" s="303" t="e">
        <f t="shared" si="28"/>
        <v>#DIV/0!</v>
      </c>
      <c r="G46" s="303" t="e">
        <f t="shared" si="28"/>
        <v>#DIV/0!</v>
      </c>
      <c r="H46" s="303" t="e">
        <f t="shared" si="28"/>
        <v>#DIV/0!</v>
      </c>
      <c r="I46" s="303" t="e">
        <f t="shared" si="28"/>
        <v>#DIV/0!</v>
      </c>
      <c r="J46" s="303" t="e">
        <f t="shared" si="28"/>
        <v>#DIV/0!</v>
      </c>
      <c r="K46" s="303" t="e">
        <f t="shared" si="28"/>
        <v>#DIV/0!</v>
      </c>
      <c r="L46" s="303" t="e">
        <f t="shared" si="28"/>
        <v>#DIV/0!</v>
      </c>
      <c r="M46" s="303" t="e">
        <f t="shared" si="28"/>
        <v>#DIV/0!</v>
      </c>
      <c r="N46" s="303" t="e">
        <f t="shared" si="28"/>
        <v>#DIV/0!</v>
      </c>
      <c r="O46" s="303" t="e">
        <f t="shared" si="28"/>
        <v>#DIV/0!</v>
      </c>
      <c r="P46" s="303" t="e">
        <f t="shared" si="28"/>
        <v>#DIV/0!</v>
      </c>
      <c r="Q46" s="303" t="e">
        <f t="shared" si="28"/>
        <v>#DIV/0!</v>
      </c>
    </row>
  </sheetData>
  <pageMargins left="0.7" right="0.7" top="0.75" bottom="0.75" header="0.3" footer="0.3"/>
  <pageSetup paperSize="9" orientation="portrait" verticalDpi="0" r:id="rId1"/>
  <ignoredErrors>
    <ignoredError sqref="C9:C11 C1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60"/>
  <sheetViews>
    <sheetView showGridLines="0" zoomScaleNormal="100" workbookViewId="0">
      <pane xSplit="2" ySplit="4" topLeftCell="C5" activePane="bottomRight" state="frozen"/>
      <selection pane="topRight" activeCell="C1" sqref="C1"/>
      <selection pane="bottomLeft" activeCell="A5" sqref="A5"/>
      <selection pane="bottomRight" activeCell="A61" sqref="A61:XFD61"/>
    </sheetView>
  </sheetViews>
  <sheetFormatPr defaultColWidth="8.81640625" defaultRowHeight="14.5" x14ac:dyDescent="0.35"/>
  <cols>
    <col min="1" max="1" width="2.26953125" customWidth="1"/>
    <col min="2" max="2" width="34.1796875" bestFit="1" customWidth="1"/>
    <col min="3" max="15" width="10.54296875" customWidth="1"/>
    <col min="16" max="16" width="9" bestFit="1" customWidth="1"/>
    <col min="17" max="17" width="9.453125" bestFit="1" customWidth="1"/>
    <col min="18" max="18" width="8.81640625" style="37"/>
    <col min="19" max="16384" width="8.81640625" style="28"/>
  </cols>
  <sheetData>
    <row r="1" spans="1:18" s="23" customFormat="1" ht="13.9" customHeight="1" x14ac:dyDescent="0.4">
      <c r="A1" s="1" t="s">
        <v>37</v>
      </c>
      <c r="B1" s="1"/>
      <c r="C1" s="1"/>
      <c r="D1" s="1"/>
      <c r="E1" s="1"/>
      <c r="F1" s="1"/>
      <c r="G1" s="1"/>
      <c r="H1" s="1"/>
      <c r="I1" s="1"/>
      <c r="J1" s="1"/>
      <c r="K1" s="1"/>
      <c r="L1" s="1"/>
      <c r="M1" s="1"/>
      <c r="N1" s="1"/>
      <c r="O1" s="1"/>
      <c r="P1" s="1"/>
      <c r="Q1" s="1"/>
    </row>
    <row r="2" spans="1:18" s="23" customFormat="1" ht="13.9" customHeight="1" x14ac:dyDescent="0.4">
      <c r="A2" s="22"/>
      <c r="B2" s="22"/>
      <c r="C2" s="22"/>
      <c r="D2" s="22"/>
      <c r="E2" s="22"/>
      <c r="F2" s="22"/>
      <c r="G2" s="22"/>
      <c r="H2" s="22"/>
      <c r="I2" s="22"/>
      <c r="J2" s="22"/>
      <c r="K2" s="22"/>
      <c r="L2" s="22"/>
      <c r="M2" s="22"/>
      <c r="N2" s="22"/>
      <c r="O2" s="22"/>
      <c r="P2" s="22"/>
      <c r="Q2" s="22"/>
    </row>
    <row r="3" spans="1:18" s="23" customFormat="1" ht="13.9" customHeight="1" x14ac:dyDescent="0.4">
      <c r="A3" s="24" t="s">
        <v>24</v>
      </c>
      <c r="B3" s="24"/>
      <c r="C3" s="24"/>
      <c r="D3" s="24"/>
      <c r="E3" s="24"/>
      <c r="F3" s="24"/>
      <c r="G3" s="24"/>
      <c r="H3" s="24"/>
      <c r="I3" s="24"/>
      <c r="J3" s="24"/>
      <c r="K3" s="24"/>
      <c r="L3" s="24"/>
      <c r="M3" s="24"/>
      <c r="N3" s="24"/>
      <c r="O3" s="24"/>
      <c r="P3" s="24"/>
      <c r="Q3" s="24"/>
    </row>
    <row r="4" spans="1:18" s="36" customFormat="1" x14ac:dyDescent="0.35">
      <c r="A4" s="34"/>
      <c r="B4" s="30" t="s">
        <v>38</v>
      </c>
      <c r="C4" s="30">
        <v>2024</v>
      </c>
      <c r="D4" s="30">
        <f t="shared" ref="D4:Q4" si="0">C4+1</f>
        <v>2025</v>
      </c>
      <c r="E4" s="30">
        <f t="shared" si="0"/>
        <v>2026</v>
      </c>
      <c r="F4" s="30">
        <f t="shared" si="0"/>
        <v>2027</v>
      </c>
      <c r="G4" s="30">
        <f t="shared" si="0"/>
        <v>2028</v>
      </c>
      <c r="H4" s="30">
        <f t="shared" si="0"/>
        <v>2029</v>
      </c>
      <c r="I4" s="30">
        <f t="shared" si="0"/>
        <v>2030</v>
      </c>
      <c r="J4" s="30">
        <f t="shared" si="0"/>
        <v>2031</v>
      </c>
      <c r="K4" s="30">
        <f t="shared" si="0"/>
        <v>2032</v>
      </c>
      <c r="L4" s="30">
        <f t="shared" si="0"/>
        <v>2033</v>
      </c>
      <c r="M4" s="30">
        <f t="shared" si="0"/>
        <v>2034</v>
      </c>
      <c r="N4" s="30">
        <f t="shared" si="0"/>
        <v>2035</v>
      </c>
      <c r="O4" s="30">
        <f t="shared" si="0"/>
        <v>2036</v>
      </c>
      <c r="P4" s="30">
        <f t="shared" si="0"/>
        <v>2037</v>
      </c>
      <c r="Q4" s="30">
        <f t="shared" si="0"/>
        <v>2038</v>
      </c>
      <c r="R4" s="35" t="s">
        <v>26</v>
      </c>
    </row>
    <row r="5" spans="1:18" x14ac:dyDescent="0.35">
      <c r="B5" s="27" t="s">
        <v>39</v>
      </c>
      <c r="C5" s="205">
        <f t="shared" ref="C5:Q5" si="1">SUM(C6:C9)</f>
        <v>0</v>
      </c>
      <c r="D5" s="205">
        <f t="shared" si="1"/>
        <v>0</v>
      </c>
      <c r="E5" s="205">
        <f t="shared" si="1"/>
        <v>0</v>
      </c>
      <c r="F5" s="205">
        <f t="shared" si="1"/>
        <v>0</v>
      </c>
      <c r="G5" s="205">
        <f t="shared" si="1"/>
        <v>0</v>
      </c>
      <c r="H5" s="205">
        <f t="shared" si="1"/>
        <v>0</v>
      </c>
      <c r="I5" s="205">
        <f t="shared" si="1"/>
        <v>0</v>
      </c>
      <c r="J5" s="205">
        <f t="shared" si="1"/>
        <v>0</v>
      </c>
      <c r="K5" s="205">
        <f t="shared" si="1"/>
        <v>0</v>
      </c>
      <c r="L5" s="205">
        <f t="shared" si="1"/>
        <v>0</v>
      </c>
      <c r="M5" s="205">
        <f t="shared" si="1"/>
        <v>0</v>
      </c>
      <c r="N5" s="205">
        <f t="shared" si="1"/>
        <v>0</v>
      </c>
      <c r="O5" s="205">
        <f t="shared" si="1"/>
        <v>0</v>
      </c>
      <c r="P5" s="205">
        <f t="shared" si="1"/>
        <v>0</v>
      </c>
      <c r="Q5" s="205">
        <f t="shared" si="1"/>
        <v>0</v>
      </c>
    </row>
    <row r="6" spans="1:18" x14ac:dyDescent="0.35">
      <c r="B6" s="38" t="s">
        <v>40</v>
      </c>
      <c r="C6" s="274"/>
      <c r="D6" s="274"/>
      <c r="E6" s="274"/>
      <c r="F6" s="274"/>
      <c r="G6" s="274"/>
      <c r="H6" s="274"/>
      <c r="I6" s="274"/>
      <c r="J6" s="274"/>
      <c r="K6" s="274"/>
      <c r="L6" s="274"/>
      <c r="M6" s="274"/>
      <c r="N6" s="274"/>
      <c r="O6" s="274"/>
      <c r="P6" s="274"/>
      <c r="Q6" s="274"/>
    </row>
    <row r="7" spans="1:18" x14ac:dyDescent="0.35">
      <c r="B7" s="38" t="s">
        <v>41</v>
      </c>
      <c r="C7" s="274"/>
      <c r="D7" s="274"/>
      <c r="E7" s="274"/>
      <c r="F7" s="274"/>
      <c r="G7" s="274"/>
      <c r="H7" s="274"/>
      <c r="I7" s="274"/>
      <c r="J7" s="274"/>
      <c r="K7" s="274"/>
      <c r="L7" s="274"/>
      <c r="M7" s="274"/>
      <c r="N7" s="274"/>
      <c r="O7" s="274"/>
      <c r="P7" s="274"/>
      <c r="Q7" s="274"/>
    </row>
    <row r="8" spans="1:18" x14ac:dyDescent="0.35">
      <c r="B8" s="38" t="s">
        <v>42</v>
      </c>
      <c r="C8" s="274"/>
      <c r="D8" s="274"/>
      <c r="E8" s="274"/>
      <c r="F8" s="274"/>
      <c r="G8" s="274"/>
      <c r="H8" s="274"/>
      <c r="I8" s="274"/>
      <c r="J8" s="274"/>
      <c r="K8" s="274"/>
      <c r="L8" s="274"/>
      <c r="M8" s="274"/>
      <c r="N8" s="274"/>
      <c r="O8" s="274"/>
      <c r="P8" s="274"/>
      <c r="Q8" s="274"/>
    </row>
    <row r="9" spans="1:18" x14ac:dyDescent="0.35">
      <c r="B9" s="38" t="s">
        <v>43</v>
      </c>
      <c r="C9" s="274"/>
      <c r="D9" s="274"/>
      <c r="E9" s="274"/>
      <c r="F9" s="274"/>
      <c r="G9" s="274"/>
      <c r="H9" s="274"/>
      <c r="I9" s="274"/>
      <c r="J9" s="274"/>
      <c r="K9" s="274"/>
      <c r="L9" s="274"/>
      <c r="M9" s="274"/>
      <c r="N9" s="274"/>
      <c r="O9" s="274"/>
      <c r="P9" s="274"/>
      <c r="Q9" s="274"/>
    </row>
    <row r="10" spans="1:18" x14ac:dyDescent="0.35">
      <c r="B10" s="27" t="s">
        <v>44</v>
      </c>
      <c r="C10" s="205">
        <f t="shared" ref="C10:Q10" si="2">SUM(C11:C14)</f>
        <v>0</v>
      </c>
      <c r="D10" s="205">
        <f t="shared" si="2"/>
        <v>0</v>
      </c>
      <c r="E10" s="205">
        <f t="shared" si="2"/>
        <v>0</v>
      </c>
      <c r="F10" s="205">
        <f t="shared" si="2"/>
        <v>0</v>
      </c>
      <c r="G10" s="205">
        <f t="shared" si="2"/>
        <v>0</v>
      </c>
      <c r="H10" s="205">
        <f t="shared" si="2"/>
        <v>0</v>
      </c>
      <c r="I10" s="205">
        <f t="shared" si="2"/>
        <v>0</v>
      </c>
      <c r="J10" s="205">
        <f t="shared" si="2"/>
        <v>0</v>
      </c>
      <c r="K10" s="205">
        <f t="shared" si="2"/>
        <v>0</v>
      </c>
      <c r="L10" s="205">
        <f t="shared" si="2"/>
        <v>0</v>
      </c>
      <c r="M10" s="205">
        <f t="shared" si="2"/>
        <v>0</v>
      </c>
      <c r="N10" s="205">
        <f t="shared" si="2"/>
        <v>0</v>
      </c>
      <c r="O10" s="205">
        <f t="shared" si="2"/>
        <v>0</v>
      </c>
      <c r="P10" s="205">
        <f t="shared" si="2"/>
        <v>0</v>
      </c>
      <c r="Q10" s="205">
        <f t="shared" si="2"/>
        <v>0</v>
      </c>
    </row>
    <row r="11" spans="1:18" x14ac:dyDescent="0.35">
      <c r="B11" s="38" t="s">
        <v>45</v>
      </c>
      <c r="C11" s="274"/>
      <c r="D11" s="274"/>
      <c r="E11" s="274"/>
      <c r="F11" s="274"/>
      <c r="G11" s="274"/>
      <c r="H11" s="274"/>
      <c r="I11" s="274"/>
      <c r="J11" s="274"/>
      <c r="K11" s="274"/>
      <c r="L11" s="274"/>
      <c r="M11" s="274"/>
      <c r="N11" s="274"/>
      <c r="O11" s="274"/>
      <c r="P11" s="274"/>
      <c r="Q11" s="274"/>
    </row>
    <row r="12" spans="1:18" x14ac:dyDescent="0.35">
      <c r="B12" s="38" t="s">
        <v>46</v>
      </c>
      <c r="C12" s="274"/>
      <c r="D12" s="274"/>
      <c r="E12" s="274"/>
      <c r="F12" s="274"/>
      <c r="G12" s="274"/>
      <c r="H12" s="274"/>
      <c r="I12" s="274"/>
      <c r="J12" s="274"/>
      <c r="K12" s="274"/>
      <c r="L12" s="274"/>
      <c r="M12" s="274"/>
      <c r="N12" s="274"/>
      <c r="O12" s="274"/>
      <c r="P12" s="274"/>
      <c r="Q12" s="274"/>
    </row>
    <row r="13" spans="1:18" x14ac:dyDescent="0.35">
      <c r="B13" s="38" t="s">
        <v>47</v>
      </c>
      <c r="C13" s="274"/>
      <c r="D13" s="274"/>
      <c r="E13" s="274"/>
      <c r="F13" s="274"/>
      <c r="G13" s="274"/>
      <c r="H13" s="274"/>
      <c r="I13" s="274"/>
      <c r="J13" s="274"/>
      <c r="K13" s="274"/>
      <c r="L13" s="274"/>
      <c r="M13" s="274"/>
      <c r="N13" s="274"/>
      <c r="O13" s="274"/>
      <c r="P13" s="274"/>
      <c r="Q13" s="274"/>
    </row>
    <row r="14" spans="1:18" x14ac:dyDescent="0.35">
      <c r="B14" s="38" t="s">
        <v>48</v>
      </c>
      <c r="C14" s="274"/>
      <c r="D14" s="274"/>
      <c r="E14" s="274"/>
      <c r="F14" s="274"/>
      <c r="G14" s="274"/>
      <c r="H14" s="274"/>
      <c r="I14" s="274"/>
      <c r="J14" s="274"/>
      <c r="K14" s="274"/>
      <c r="L14" s="274"/>
      <c r="M14" s="274"/>
      <c r="N14" s="274"/>
      <c r="O14" s="274"/>
      <c r="P14" s="274"/>
      <c r="Q14" s="274"/>
    </row>
    <row r="15" spans="1:18" x14ac:dyDescent="0.35">
      <c r="B15" s="27" t="s">
        <v>49</v>
      </c>
      <c r="C15" s="205">
        <f t="shared" ref="C15:Q15" si="3">SUM(C16:C19)</f>
        <v>0</v>
      </c>
      <c r="D15" s="205">
        <f t="shared" si="3"/>
        <v>0</v>
      </c>
      <c r="E15" s="205">
        <f t="shared" si="3"/>
        <v>0</v>
      </c>
      <c r="F15" s="205">
        <f t="shared" si="3"/>
        <v>0</v>
      </c>
      <c r="G15" s="205">
        <f t="shared" si="3"/>
        <v>0</v>
      </c>
      <c r="H15" s="205">
        <f t="shared" si="3"/>
        <v>0</v>
      </c>
      <c r="I15" s="205">
        <f t="shared" si="3"/>
        <v>0</v>
      </c>
      <c r="J15" s="205">
        <f t="shared" si="3"/>
        <v>0</v>
      </c>
      <c r="K15" s="205">
        <f t="shared" si="3"/>
        <v>0</v>
      </c>
      <c r="L15" s="205">
        <f t="shared" si="3"/>
        <v>0</v>
      </c>
      <c r="M15" s="205">
        <f t="shared" si="3"/>
        <v>0</v>
      </c>
      <c r="N15" s="205">
        <f t="shared" si="3"/>
        <v>0</v>
      </c>
      <c r="O15" s="205">
        <f t="shared" si="3"/>
        <v>0</v>
      </c>
      <c r="P15" s="205">
        <f t="shared" si="3"/>
        <v>0</v>
      </c>
      <c r="Q15" s="205">
        <f t="shared" si="3"/>
        <v>0</v>
      </c>
    </row>
    <row r="16" spans="1:18" x14ac:dyDescent="0.35">
      <c r="B16" s="38" t="s">
        <v>50</v>
      </c>
      <c r="C16" s="274"/>
      <c r="D16" s="274"/>
      <c r="E16" s="274"/>
      <c r="F16" s="274"/>
      <c r="G16" s="274"/>
      <c r="H16" s="274"/>
      <c r="I16" s="274"/>
      <c r="J16" s="274"/>
      <c r="K16" s="274"/>
      <c r="L16" s="274"/>
      <c r="M16" s="274"/>
      <c r="N16" s="274"/>
      <c r="O16" s="274"/>
      <c r="P16" s="274"/>
      <c r="Q16" s="274"/>
    </row>
    <row r="17" spans="1:28" x14ac:dyDescent="0.35">
      <c r="B17" s="38" t="s">
        <v>51</v>
      </c>
      <c r="C17" s="274"/>
      <c r="D17" s="274"/>
      <c r="E17" s="274"/>
      <c r="F17" s="274"/>
      <c r="G17" s="274"/>
      <c r="H17" s="274"/>
      <c r="I17" s="274"/>
      <c r="J17" s="274"/>
      <c r="K17" s="274"/>
      <c r="L17" s="274"/>
      <c r="M17" s="274"/>
      <c r="N17" s="274"/>
      <c r="O17" s="274"/>
      <c r="P17" s="274"/>
      <c r="Q17" s="274"/>
    </row>
    <row r="18" spans="1:28" x14ac:dyDescent="0.35">
      <c r="B18" s="38" t="s">
        <v>52</v>
      </c>
      <c r="C18" s="274"/>
      <c r="D18" s="274"/>
      <c r="E18" s="274"/>
      <c r="F18" s="274"/>
      <c r="G18" s="274"/>
      <c r="H18" s="274"/>
      <c r="I18" s="274"/>
      <c r="J18" s="274"/>
      <c r="K18" s="274"/>
      <c r="L18" s="274"/>
      <c r="M18" s="274"/>
      <c r="N18" s="274"/>
      <c r="O18" s="274"/>
      <c r="P18" s="274"/>
      <c r="Q18" s="274"/>
    </row>
    <row r="19" spans="1:28" x14ac:dyDescent="0.35">
      <c r="B19" s="38" t="s">
        <v>53</v>
      </c>
      <c r="C19" s="274"/>
      <c r="D19" s="274"/>
      <c r="E19" s="274"/>
      <c r="F19" s="274"/>
      <c r="G19" s="274"/>
      <c r="H19" s="274"/>
      <c r="I19" s="274"/>
      <c r="J19" s="274"/>
      <c r="K19" s="274"/>
      <c r="L19" s="274"/>
      <c r="M19" s="274"/>
      <c r="N19" s="274"/>
      <c r="O19" s="274"/>
      <c r="P19" s="274"/>
      <c r="Q19" s="274"/>
    </row>
    <row r="20" spans="1:28" s="36" customFormat="1" x14ac:dyDescent="0.35">
      <c r="A20" s="34"/>
      <c r="B20" s="30" t="s">
        <v>54</v>
      </c>
      <c r="C20" s="210">
        <f t="shared" ref="C20:Q20" si="4">C5+C10+C15</f>
        <v>0</v>
      </c>
      <c r="D20" s="210">
        <f t="shared" si="4"/>
        <v>0</v>
      </c>
      <c r="E20" s="210">
        <f t="shared" si="4"/>
        <v>0</v>
      </c>
      <c r="F20" s="210">
        <f t="shared" si="4"/>
        <v>0</v>
      </c>
      <c r="G20" s="210">
        <f t="shared" si="4"/>
        <v>0</v>
      </c>
      <c r="H20" s="210">
        <f t="shared" si="4"/>
        <v>0</v>
      </c>
      <c r="I20" s="210">
        <f t="shared" si="4"/>
        <v>0</v>
      </c>
      <c r="J20" s="210">
        <f t="shared" si="4"/>
        <v>0</v>
      </c>
      <c r="K20" s="210">
        <f t="shared" si="4"/>
        <v>0</v>
      </c>
      <c r="L20" s="210">
        <f t="shared" si="4"/>
        <v>0</v>
      </c>
      <c r="M20" s="210">
        <f t="shared" si="4"/>
        <v>0</v>
      </c>
      <c r="N20" s="210">
        <f t="shared" si="4"/>
        <v>0</v>
      </c>
      <c r="O20" s="210">
        <f t="shared" si="4"/>
        <v>0</v>
      </c>
      <c r="P20" s="210">
        <f t="shared" si="4"/>
        <v>0</v>
      </c>
      <c r="Q20" s="210">
        <f t="shared" si="4"/>
        <v>0</v>
      </c>
      <c r="R20" s="35"/>
    </row>
    <row r="21" spans="1:28" s="46" customFormat="1" x14ac:dyDescent="0.35">
      <c r="A21" s="40"/>
      <c r="B21" s="40"/>
      <c r="C21" s="41"/>
      <c r="D21" s="42"/>
      <c r="E21" s="42"/>
      <c r="F21" s="42"/>
      <c r="G21" s="42"/>
      <c r="H21" s="42"/>
      <c r="I21" s="42"/>
      <c r="J21" s="42"/>
      <c r="K21" s="42"/>
      <c r="L21" s="42"/>
      <c r="M21" s="42"/>
      <c r="N21" s="42"/>
      <c r="O21" s="42"/>
      <c r="P21" s="42"/>
      <c r="Q21" s="42"/>
      <c r="R21" s="43"/>
      <c r="S21" s="44"/>
      <c r="T21" s="44"/>
      <c r="U21" s="44"/>
      <c r="V21" s="45"/>
      <c r="W21" s="45"/>
      <c r="Y21" s="35"/>
      <c r="Z21" s="47"/>
      <c r="AA21" s="48"/>
      <c r="AB21" s="49"/>
    </row>
    <row r="22" spans="1:28" s="36" customFormat="1" x14ac:dyDescent="0.35">
      <c r="A22" s="34"/>
      <c r="B22" s="30" t="s">
        <v>55</v>
      </c>
      <c r="C22" s="30">
        <v>2024</v>
      </c>
      <c r="D22" s="30">
        <f>C22+1</f>
        <v>2025</v>
      </c>
      <c r="E22" s="30">
        <f>D22+1</f>
        <v>2026</v>
      </c>
      <c r="F22" s="30">
        <f>E22+1</f>
        <v>2027</v>
      </c>
      <c r="G22" s="30">
        <f t="shared" ref="G22" si="5">F22+1</f>
        <v>2028</v>
      </c>
      <c r="H22" s="30">
        <f t="shared" ref="H22" si="6">G22+1</f>
        <v>2029</v>
      </c>
      <c r="I22" s="30">
        <f t="shared" ref="I22" si="7">H22+1</f>
        <v>2030</v>
      </c>
      <c r="J22" s="30">
        <f t="shared" ref="J22" si="8">I22+1</f>
        <v>2031</v>
      </c>
      <c r="K22" s="30">
        <f t="shared" ref="K22" si="9">J22+1</f>
        <v>2032</v>
      </c>
      <c r="L22" s="30">
        <f t="shared" ref="L22" si="10">K22+1</f>
        <v>2033</v>
      </c>
      <c r="M22" s="30">
        <f t="shared" ref="M22" si="11">L22+1</f>
        <v>2034</v>
      </c>
      <c r="N22" s="30">
        <f t="shared" ref="N22" si="12">M22+1</f>
        <v>2035</v>
      </c>
      <c r="O22" s="30">
        <f t="shared" ref="O22" si="13">N22+1</f>
        <v>2036</v>
      </c>
      <c r="P22" s="30">
        <f t="shared" ref="P22" si="14">O22+1</f>
        <v>2037</v>
      </c>
      <c r="Q22" s="30">
        <f t="shared" ref="Q22" si="15">P22+1</f>
        <v>2038</v>
      </c>
      <c r="R22" s="35" t="s">
        <v>26</v>
      </c>
    </row>
    <row r="23" spans="1:28" x14ac:dyDescent="0.35">
      <c r="B23" s="27" t="s">
        <v>56</v>
      </c>
      <c r="C23" s="205">
        <f t="shared" ref="C23:Q23" si="16">SUM(C24:C25)</f>
        <v>0</v>
      </c>
      <c r="D23" s="205">
        <f t="shared" si="16"/>
        <v>0</v>
      </c>
      <c r="E23" s="205">
        <f t="shared" si="16"/>
        <v>0</v>
      </c>
      <c r="F23" s="205">
        <f t="shared" si="16"/>
        <v>0</v>
      </c>
      <c r="G23" s="205">
        <f t="shared" si="16"/>
        <v>0</v>
      </c>
      <c r="H23" s="205">
        <f t="shared" si="16"/>
        <v>0</v>
      </c>
      <c r="I23" s="205">
        <f t="shared" si="16"/>
        <v>0</v>
      </c>
      <c r="J23" s="205">
        <f t="shared" si="16"/>
        <v>0</v>
      </c>
      <c r="K23" s="205">
        <f t="shared" si="16"/>
        <v>0</v>
      </c>
      <c r="L23" s="205">
        <f t="shared" si="16"/>
        <v>0</v>
      </c>
      <c r="M23" s="205">
        <f t="shared" si="16"/>
        <v>0</v>
      </c>
      <c r="N23" s="205">
        <f t="shared" si="16"/>
        <v>0</v>
      </c>
      <c r="O23" s="205">
        <f t="shared" si="16"/>
        <v>0</v>
      </c>
      <c r="P23" s="205">
        <f t="shared" si="16"/>
        <v>0</v>
      </c>
      <c r="Q23" s="205">
        <f t="shared" si="16"/>
        <v>0</v>
      </c>
    </row>
    <row r="24" spans="1:28" x14ac:dyDescent="0.35">
      <c r="B24" s="38" t="s">
        <v>57</v>
      </c>
      <c r="C24" s="274"/>
      <c r="D24" s="274"/>
      <c r="E24" s="274"/>
      <c r="F24" s="274"/>
      <c r="G24" s="274"/>
      <c r="H24" s="274"/>
      <c r="I24" s="274"/>
      <c r="J24" s="274"/>
      <c r="K24" s="274"/>
      <c r="L24" s="274"/>
      <c r="M24" s="274"/>
      <c r="N24" s="274"/>
      <c r="O24" s="274"/>
      <c r="P24" s="274"/>
      <c r="Q24" s="274"/>
    </row>
    <row r="25" spans="1:28" x14ac:dyDescent="0.35">
      <c r="B25" s="38" t="s">
        <v>58</v>
      </c>
      <c r="C25" s="274"/>
      <c r="D25" s="274"/>
      <c r="E25" s="274"/>
      <c r="F25" s="274"/>
      <c r="G25" s="274"/>
      <c r="H25" s="274"/>
      <c r="I25" s="274"/>
      <c r="J25" s="274"/>
      <c r="K25" s="274"/>
      <c r="L25" s="274"/>
      <c r="M25" s="274"/>
      <c r="N25" s="274"/>
      <c r="O25" s="274"/>
      <c r="P25" s="274"/>
      <c r="Q25" s="274"/>
    </row>
    <row r="26" spans="1:28" x14ac:dyDescent="0.35">
      <c r="B26" s="27" t="s">
        <v>49</v>
      </c>
      <c r="C26" s="212">
        <f t="shared" ref="C26:Q26" si="17">SUM(C27:C29)</f>
        <v>0</v>
      </c>
      <c r="D26" s="212">
        <f t="shared" si="17"/>
        <v>0</v>
      </c>
      <c r="E26" s="212">
        <f t="shared" si="17"/>
        <v>0</v>
      </c>
      <c r="F26" s="212">
        <f t="shared" si="17"/>
        <v>0</v>
      </c>
      <c r="G26" s="212">
        <f t="shared" si="17"/>
        <v>0</v>
      </c>
      <c r="H26" s="212">
        <f t="shared" si="17"/>
        <v>0</v>
      </c>
      <c r="I26" s="212">
        <f t="shared" si="17"/>
        <v>0</v>
      </c>
      <c r="J26" s="212">
        <f t="shared" si="17"/>
        <v>0</v>
      </c>
      <c r="K26" s="212">
        <f t="shared" si="17"/>
        <v>0</v>
      </c>
      <c r="L26" s="212">
        <f t="shared" si="17"/>
        <v>0</v>
      </c>
      <c r="M26" s="212">
        <f t="shared" si="17"/>
        <v>0</v>
      </c>
      <c r="N26" s="212">
        <f t="shared" si="17"/>
        <v>0</v>
      </c>
      <c r="O26" s="212">
        <f t="shared" si="17"/>
        <v>0</v>
      </c>
      <c r="P26" s="212">
        <f t="shared" si="17"/>
        <v>0</v>
      </c>
      <c r="Q26" s="212">
        <f t="shared" si="17"/>
        <v>0</v>
      </c>
    </row>
    <row r="27" spans="1:28" x14ac:dyDescent="0.35">
      <c r="B27" s="38" t="s">
        <v>50</v>
      </c>
      <c r="C27" s="275"/>
      <c r="D27" s="274"/>
      <c r="E27" s="274"/>
      <c r="F27" s="274"/>
      <c r="G27" s="274"/>
      <c r="H27" s="274"/>
      <c r="I27" s="274"/>
      <c r="J27" s="274"/>
      <c r="K27" s="274"/>
      <c r="L27" s="274"/>
      <c r="M27" s="274"/>
      <c r="N27" s="274"/>
      <c r="O27" s="274"/>
      <c r="P27" s="274"/>
      <c r="Q27" s="274"/>
    </row>
    <row r="28" spans="1:28" x14ac:dyDescent="0.35">
      <c r="B28" s="38" t="s">
        <v>51</v>
      </c>
      <c r="C28" s="275"/>
      <c r="D28" s="275"/>
      <c r="E28" s="275"/>
      <c r="F28" s="275"/>
      <c r="G28" s="275"/>
      <c r="H28" s="275"/>
      <c r="I28" s="275"/>
      <c r="J28" s="275"/>
      <c r="K28" s="275"/>
      <c r="L28" s="275"/>
      <c r="M28" s="275"/>
      <c r="N28" s="275"/>
      <c r="O28" s="275"/>
      <c r="P28" s="275"/>
      <c r="Q28" s="275"/>
    </row>
    <row r="29" spans="1:28" x14ac:dyDescent="0.35">
      <c r="B29" s="38" t="s">
        <v>52</v>
      </c>
      <c r="C29" s="275"/>
      <c r="D29" s="275"/>
      <c r="E29" s="275"/>
      <c r="F29" s="275"/>
      <c r="G29" s="275"/>
      <c r="H29" s="275"/>
      <c r="I29" s="275"/>
      <c r="J29" s="275"/>
      <c r="K29" s="275"/>
      <c r="L29" s="275"/>
      <c r="M29" s="275"/>
      <c r="N29" s="275"/>
      <c r="O29" s="275"/>
      <c r="P29" s="275"/>
      <c r="Q29" s="275"/>
    </row>
    <row r="30" spans="1:28" s="36" customFormat="1" x14ac:dyDescent="0.35">
      <c r="A30" s="34"/>
      <c r="B30" s="30" t="s">
        <v>59</v>
      </c>
      <c r="C30" s="210">
        <f t="shared" ref="C30:Q30" si="18">C23+C26</f>
        <v>0</v>
      </c>
      <c r="D30" s="210">
        <f t="shared" si="18"/>
        <v>0</v>
      </c>
      <c r="E30" s="210">
        <f t="shared" si="18"/>
        <v>0</v>
      </c>
      <c r="F30" s="210">
        <f t="shared" si="18"/>
        <v>0</v>
      </c>
      <c r="G30" s="210">
        <f t="shared" si="18"/>
        <v>0</v>
      </c>
      <c r="H30" s="210">
        <f t="shared" si="18"/>
        <v>0</v>
      </c>
      <c r="I30" s="210">
        <f t="shared" si="18"/>
        <v>0</v>
      </c>
      <c r="J30" s="210">
        <f t="shared" si="18"/>
        <v>0</v>
      </c>
      <c r="K30" s="210">
        <f t="shared" si="18"/>
        <v>0</v>
      </c>
      <c r="L30" s="210">
        <f t="shared" si="18"/>
        <v>0</v>
      </c>
      <c r="M30" s="210">
        <f t="shared" si="18"/>
        <v>0</v>
      </c>
      <c r="N30" s="210">
        <f t="shared" si="18"/>
        <v>0</v>
      </c>
      <c r="O30" s="210">
        <f t="shared" si="18"/>
        <v>0</v>
      </c>
      <c r="P30" s="210">
        <f t="shared" si="18"/>
        <v>0</v>
      </c>
      <c r="Q30" s="210">
        <f t="shared" si="18"/>
        <v>0</v>
      </c>
      <c r="R30" s="35"/>
    </row>
    <row r="32" spans="1:28" s="23" customFormat="1" ht="13.9" customHeight="1" x14ac:dyDescent="0.4">
      <c r="A32" s="24" t="s">
        <v>34</v>
      </c>
      <c r="B32" s="24"/>
      <c r="C32" s="24"/>
      <c r="D32" s="24"/>
      <c r="E32" s="24"/>
      <c r="F32" s="24"/>
      <c r="G32" s="24"/>
      <c r="H32" s="24"/>
      <c r="I32" s="24"/>
      <c r="J32" s="24"/>
      <c r="K32" s="24"/>
      <c r="L32" s="24"/>
      <c r="M32" s="24"/>
      <c r="N32" s="24"/>
      <c r="O32" s="24"/>
      <c r="P32" s="24"/>
      <c r="Q32" s="24"/>
    </row>
    <row r="33" spans="1:18" s="36" customFormat="1" x14ac:dyDescent="0.35">
      <c r="A33" s="34"/>
      <c r="B33" s="30" t="s">
        <v>38</v>
      </c>
      <c r="C33" s="30">
        <v>2024</v>
      </c>
      <c r="D33" s="30">
        <f t="shared" ref="D33:Q33" si="19">C33+1</f>
        <v>2025</v>
      </c>
      <c r="E33" s="30">
        <f t="shared" si="19"/>
        <v>2026</v>
      </c>
      <c r="F33" s="30">
        <f t="shared" si="19"/>
        <v>2027</v>
      </c>
      <c r="G33" s="30">
        <f t="shared" si="19"/>
        <v>2028</v>
      </c>
      <c r="H33" s="30">
        <f t="shared" si="19"/>
        <v>2029</v>
      </c>
      <c r="I33" s="30">
        <f t="shared" si="19"/>
        <v>2030</v>
      </c>
      <c r="J33" s="30">
        <f t="shared" si="19"/>
        <v>2031</v>
      </c>
      <c r="K33" s="30">
        <f t="shared" si="19"/>
        <v>2032</v>
      </c>
      <c r="L33" s="30">
        <f t="shared" si="19"/>
        <v>2033</v>
      </c>
      <c r="M33" s="30">
        <f t="shared" si="19"/>
        <v>2034</v>
      </c>
      <c r="N33" s="30">
        <f t="shared" si="19"/>
        <v>2035</v>
      </c>
      <c r="O33" s="30">
        <f t="shared" si="19"/>
        <v>2036</v>
      </c>
      <c r="P33" s="30">
        <f t="shared" si="19"/>
        <v>2037</v>
      </c>
      <c r="Q33" s="30">
        <f t="shared" si="19"/>
        <v>2038</v>
      </c>
      <c r="R33" s="35" t="s">
        <v>26</v>
      </c>
    </row>
    <row r="34" spans="1:18" x14ac:dyDescent="0.35">
      <c r="B34" s="27" t="s">
        <v>39</v>
      </c>
      <c r="C34" s="205">
        <f t="shared" ref="C34:Q34" si="20">SUM(C35:C38)</f>
        <v>0</v>
      </c>
      <c r="D34" s="205">
        <f t="shared" si="20"/>
        <v>0</v>
      </c>
      <c r="E34" s="205">
        <f t="shared" si="20"/>
        <v>0</v>
      </c>
      <c r="F34" s="205">
        <f t="shared" si="20"/>
        <v>0</v>
      </c>
      <c r="G34" s="205">
        <f t="shared" si="20"/>
        <v>0</v>
      </c>
      <c r="H34" s="205">
        <f t="shared" si="20"/>
        <v>0</v>
      </c>
      <c r="I34" s="205">
        <f t="shared" si="20"/>
        <v>0</v>
      </c>
      <c r="J34" s="205">
        <f t="shared" si="20"/>
        <v>0</v>
      </c>
      <c r="K34" s="205">
        <f t="shared" si="20"/>
        <v>0</v>
      </c>
      <c r="L34" s="205">
        <f t="shared" si="20"/>
        <v>0</v>
      </c>
      <c r="M34" s="205">
        <f t="shared" si="20"/>
        <v>0</v>
      </c>
      <c r="N34" s="205">
        <f t="shared" si="20"/>
        <v>0</v>
      </c>
      <c r="O34" s="205">
        <f t="shared" si="20"/>
        <v>0</v>
      </c>
      <c r="P34" s="205">
        <f t="shared" si="20"/>
        <v>0</v>
      </c>
      <c r="Q34" s="205">
        <f t="shared" si="20"/>
        <v>0</v>
      </c>
    </row>
    <row r="35" spans="1:18" x14ac:dyDescent="0.35">
      <c r="B35" s="38" t="s">
        <v>40</v>
      </c>
      <c r="C35" s="274"/>
      <c r="D35" s="274"/>
      <c r="E35" s="274"/>
      <c r="F35" s="274"/>
      <c r="G35" s="274"/>
      <c r="H35" s="274"/>
      <c r="I35" s="274"/>
      <c r="J35" s="274"/>
      <c r="K35" s="274"/>
      <c r="L35" s="274"/>
      <c r="M35" s="274"/>
      <c r="N35" s="274"/>
      <c r="O35" s="274"/>
      <c r="P35" s="274"/>
      <c r="Q35" s="274"/>
    </row>
    <row r="36" spans="1:18" x14ac:dyDescent="0.35">
      <c r="B36" s="38" t="s">
        <v>41</v>
      </c>
      <c r="C36" s="274"/>
      <c r="D36" s="274"/>
      <c r="E36" s="274"/>
      <c r="F36" s="274"/>
      <c r="G36" s="274"/>
      <c r="H36" s="274"/>
      <c r="I36" s="274"/>
      <c r="J36" s="274"/>
      <c r="K36" s="274"/>
      <c r="L36" s="274"/>
      <c r="M36" s="274"/>
      <c r="N36" s="274"/>
      <c r="O36" s="274"/>
      <c r="P36" s="274"/>
      <c r="Q36" s="274"/>
    </row>
    <row r="37" spans="1:18" x14ac:dyDescent="0.35">
      <c r="B37" s="38" t="s">
        <v>42</v>
      </c>
      <c r="C37" s="274"/>
      <c r="D37" s="274"/>
      <c r="E37" s="274"/>
      <c r="F37" s="274"/>
      <c r="G37" s="274"/>
      <c r="H37" s="274"/>
      <c r="I37" s="274"/>
      <c r="J37" s="274"/>
      <c r="K37" s="274"/>
      <c r="L37" s="274"/>
      <c r="M37" s="274"/>
      <c r="N37" s="274"/>
      <c r="O37" s="274"/>
      <c r="P37" s="274"/>
      <c r="Q37" s="274"/>
    </row>
    <row r="38" spans="1:18" x14ac:dyDescent="0.35">
      <c r="B38" s="38" t="s">
        <v>43</v>
      </c>
      <c r="C38" s="274"/>
      <c r="D38" s="274"/>
      <c r="E38" s="274"/>
      <c r="F38" s="274"/>
      <c r="G38" s="274"/>
      <c r="H38" s="274"/>
      <c r="I38" s="274"/>
      <c r="J38" s="274"/>
      <c r="K38" s="274"/>
      <c r="L38" s="274"/>
      <c r="M38" s="274"/>
      <c r="N38" s="274"/>
      <c r="O38" s="274"/>
      <c r="P38" s="274"/>
      <c r="Q38" s="274"/>
    </row>
    <row r="39" spans="1:18" x14ac:dyDescent="0.35">
      <c r="B39" s="27" t="s">
        <v>44</v>
      </c>
      <c r="C39" s="205">
        <f t="shared" ref="C39:Q39" si="21">SUM(C40:C43)</f>
        <v>0</v>
      </c>
      <c r="D39" s="205">
        <f t="shared" si="21"/>
        <v>0</v>
      </c>
      <c r="E39" s="205">
        <f t="shared" si="21"/>
        <v>0</v>
      </c>
      <c r="F39" s="205">
        <f t="shared" si="21"/>
        <v>0</v>
      </c>
      <c r="G39" s="205">
        <f t="shared" si="21"/>
        <v>0</v>
      </c>
      <c r="H39" s="205">
        <f t="shared" si="21"/>
        <v>0</v>
      </c>
      <c r="I39" s="205">
        <f t="shared" si="21"/>
        <v>0</v>
      </c>
      <c r="J39" s="205">
        <f t="shared" si="21"/>
        <v>0</v>
      </c>
      <c r="K39" s="205">
        <f t="shared" si="21"/>
        <v>0</v>
      </c>
      <c r="L39" s="205">
        <f t="shared" si="21"/>
        <v>0</v>
      </c>
      <c r="M39" s="205">
        <f t="shared" si="21"/>
        <v>0</v>
      </c>
      <c r="N39" s="205">
        <f t="shared" si="21"/>
        <v>0</v>
      </c>
      <c r="O39" s="205">
        <f t="shared" si="21"/>
        <v>0</v>
      </c>
      <c r="P39" s="205">
        <f t="shared" si="21"/>
        <v>0</v>
      </c>
      <c r="Q39" s="205">
        <f t="shared" si="21"/>
        <v>0</v>
      </c>
    </row>
    <row r="40" spans="1:18" x14ac:dyDescent="0.35">
      <c r="B40" s="38" t="s">
        <v>45</v>
      </c>
      <c r="C40" s="274"/>
      <c r="D40" s="274"/>
      <c r="E40" s="274"/>
      <c r="F40" s="274"/>
      <c r="G40" s="274"/>
      <c r="H40" s="274"/>
      <c r="I40" s="274"/>
      <c r="J40" s="274"/>
      <c r="K40" s="274"/>
      <c r="L40" s="274"/>
      <c r="M40" s="274"/>
      <c r="N40" s="274"/>
      <c r="O40" s="274"/>
      <c r="P40" s="274"/>
      <c r="Q40" s="274"/>
    </row>
    <row r="41" spans="1:18" x14ac:dyDescent="0.35">
      <c r="B41" s="38" t="s">
        <v>46</v>
      </c>
      <c r="C41" s="274"/>
      <c r="D41" s="274"/>
      <c r="E41" s="274"/>
      <c r="F41" s="274"/>
      <c r="G41" s="274"/>
      <c r="H41" s="274"/>
      <c r="I41" s="274"/>
      <c r="J41" s="274"/>
      <c r="K41" s="274"/>
      <c r="L41" s="274"/>
      <c r="M41" s="274"/>
      <c r="N41" s="274"/>
      <c r="O41" s="274"/>
      <c r="P41" s="274"/>
      <c r="Q41" s="274"/>
    </row>
    <row r="42" spans="1:18" x14ac:dyDescent="0.35">
      <c r="B42" s="38" t="s">
        <v>47</v>
      </c>
      <c r="C42" s="274"/>
      <c r="D42" s="274"/>
      <c r="E42" s="274"/>
      <c r="F42" s="274"/>
      <c r="G42" s="274"/>
      <c r="H42" s="274"/>
      <c r="I42" s="274"/>
      <c r="J42" s="274"/>
      <c r="K42" s="274"/>
      <c r="L42" s="274"/>
      <c r="M42" s="274"/>
      <c r="N42" s="274"/>
      <c r="O42" s="274"/>
      <c r="P42" s="274"/>
      <c r="Q42" s="274"/>
    </row>
    <row r="43" spans="1:18" x14ac:dyDescent="0.35">
      <c r="B43" s="38" t="s">
        <v>48</v>
      </c>
      <c r="C43" s="274"/>
      <c r="D43" s="274"/>
      <c r="E43" s="274"/>
      <c r="F43" s="274"/>
      <c r="G43" s="274"/>
      <c r="H43" s="274"/>
      <c r="I43" s="274"/>
      <c r="J43" s="274"/>
      <c r="K43" s="274"/>
      <c r="L43" s="274"/>
      <c r="M43" s="274"/>
      <c r="N43" s="274"/>
      <c r="O43" s="274"/>
      <c r="P43" s="274"/>
      <c r="Q43" s="274"/>
    </row>
    <row r="44" spans="1:18" x14ac:dyDescent="0.35">
      <c r="B44" s="27" t="s">
        <v>49</v>
      </c>
      <c r="C44" s="205">
        <f t="shared" ref="C44:Q44" si="22">SUM(C45:C48)</f>
        <v>0</v>
      </c>
      <c r="D44" s="205">
        <f t="shared" si="22"/>
        <v>0</v>
      </c>
      <c r="E44" s="205">
        <f t="shared" si="22"/>
        <v>0</v>
      </c>
      <c r="F44" s="205">
        <f t="shared" si="22"/>
        <v>0</v>
      </c>
      <c r="G44" s="205">
        <f t="shared" si="22"/>
        <v>0</v>
      </c>
      <c r="H44" s="205">
        <f t="shared" si="22"/>
        <v>0</v>
      </c>
      <c r="I44" s="205">
        <f t="shared" si="22"/>
        <v>0</v>
      </c>
      <c r="J44" s="205">
        <f t="shared" si="22"/>
        <v>0</v>
      </c>
      <c r="K44" s="205">
        <f t="shared" si="22"/>
        <v>0</v>
      </c>
      <c r="L44" s="205">
        <f t="shared" si="22"/>
        <v>0</v>
      </c>
      <c r="M44" s="205">
        <f t="shared" si="22"/>
        <v>0</v>
      </c>
      <c r="N44" s="205">
        <f t="shared" si="22"/>
        <v>0</v>
      </c>
      <c r="O44" s="205">
        <f t="shared" si="22"/>
        <v>0</v>
      </c>
      <c r="P44" s="205">
        <f t="shared" si="22"/>
        <v>0</v>
      </c>
      <c r="Q44" s="205">
        <f t="shared" si="22"/>
        <v>0</v>
      </c>
    </row>
    <row r="45" spans="1:18" x14ac:dyDescent="0.35">
      <c r="B45" s="38" t="s">
        <v>50</v>
      </c>
      <c r="C45" s="274"/>
      <c r="D45" s="274"/>
      <c r="E45" s="274"/>
      <c r="F45" s="274"/>
      <c r="G45" s="274"/>
      <c r="H45" s="274"/>
      <c r="I45" s="274"/>
      <c r="J45" s="274"/>
      <c r="K45" s="274"/>
      <c r="L45" s="274"/>
      <c r="M45" s="274"/>
      <c r="N45" s="274"/>
      <c r="O45" s="274"/>
      <c r="P45" s="274"/>
      <c r="Q45" s="274"/>
    </row>
    <row r="46" spans="1:18" x14ac:dyDescent="0.35">
      <c r="B46" s="38" t="s">
        <v>51</v>
      </c>
      <c r="C46" s="274"/>
      <c r="D46" s="274"/>
      <c r="E46" s="274"/>
      <c r="F46" s="274"/>
      <c r="G46" s="274"/>
      <c r="H46" s="274"/>
      <c r="I46" s="274"/>
      <c r="J46" s="274"/>
      <c r="K46" s="274"/>
      <c r="L46" s="274"/>
      <c r="M46" s="274"/>
      <c r="N46" s="274"/>
      <c r="O46" s="274"/>
      <c r="P46" s="274"/>
      <c r="Q46" s="274"/>
    </row>
    <row r="47" spans="1:18" x14ac:dyDescent="0.35">
      <c r="B47" s="38" t="s">
        <v>52</v>
      </c>
      <c r="C47" s="274"/>
      <c r="D47" s="274"/>
      <c r="E47" s="274"/>
      <c r="F47" s="274"/>
      <c r="G47" s="274"/>
      <c r="H47" s="274"/>
      <c r="I47" s="274"/>
      <c r="J47" s="274"/>
      <c r="K47" s="274"/>
      <c r="L47" s="274"/>
      <c r="M47" s="274"/>
      <c r="N47" s="274"/>
      <c r="O47" s="274"/>
      <c r="P47" s="274"/>
      <c r="Q47" s="274"/>
    </row>
    <row r="48" spans="1:18" x14ac:dyDescent="0.35">
      <c r="B48" s="38" t="s">
        <v>53</v>
      </c>
      <c r="C48" s="274"/>
      <c r="D48" s="274"/>
      <c r="E48" s="274"/>
      <c r="F48" s="274"/>
      <c r="G48" s="274"/>
      <c r="H48" s="274"/>
      <c r="I48" s="274"/>
      <c r="J48" s="274"/>
      <c r="K48" s="274"/>
      <c r="L48" s="274"/>
      <c r="M48" s="274"/>
      <c r="N48" s="274"/>
      <c r="O48" s="274"/>
      <c r="P48" s="274"/>
      <c r="Q48" s="274"/>
    </row>
    <row r="49" spans="1:28" s="36" customFormat="1" x14ac:dyDescent="0.35">
      <c r="A49" s="34"/>
      <c r="B49" s="30" t="s">
        <v>54</v>
      </c>
      <c r="C49" s="210">
        <f t="shared" ref="C49:Q49" si="23">C34+C39+C44</f>
        <v>0</v>
      </c>
      <c r="D49" s="210">
        <f t="shared" si="23"/>
        <v>0</v>
      </c>
      <c r="E49" s="210">
        <f t="shared" si="23"/>
        <v>0</v>
      </c>
      <c r="F49" s="210">
        <f t="shared" si="23"/>
        <v>0</v>
      </c>
      <c r="G49" s="210">
        <f t="shared" si="23"/>
        <v>0</v>
      </c>
      <c r="H49" s="210">
        <f t="shared" si="23"/>
        <v>0</v>
      </c>
      <c r="I49" s="210">
        <f t="shared" si="23"/>
        <v>0</v>
      </c>
      <c r="J49" s="210">
        <f t="shared" si="23"/>
        <v>0</v>
      </c>
      <c r="K49" s="210">
        <f t="shared" si="23"/>
        <v>0</v>
      </c>
      <c r="L49" s="210">
        <f t="shared" si="23"/>
        <v>0</v>
      </c>
      <c r="M49" s="210">
        <f t="shared" si="23"/>
        <v>0</v>
      </c>
      <c r="N49" s="210">
        <f t="shared" si="23"/>
        <v>0</v>
      </c>
      <c r="O49" s="210">
        <f t="shared" si="23"/>
        <v>0</v>
      </c>
      <c r="P49" s="210">
        <f t="shared" si="23"/>
        <v>0</v>
      </c>
      <c r="Q49" s="210">
        <f t="shared" si="23"/>
        <v>0</v>
      </c>
      <c r="R49" s="35"/>
    </row>
    <row r="50" spans="1:28" s="46" customFormat="1" x14ac:dyDescent="0.35">
      <c r="A50" s="40"/>
      <c r="B50" s="40"/>
      <c r="C50" s="41"/>
      <c r="D50" s="42"/>
      <c r="E50" s="42"/>
      <c r="F50" s="42"/>
      <c r="G50" s="42"/>
      <c r="H50" s="42"/>
      <c r="I50" s="42"/>
      <c r="J50" s="42"/>
      <c r="K50" s="42"/>
      <c r="L50" s="42"/>
      <c r="M50" s="42"/>
      <c r="N50" s="42"/>
      <c r="O50" s="42"/>
      <c r="P50" s="42"/>
      <c r="Q50" s="42"/>
      <c r="R50" s="43"/>
      <c r="S50" s="44"/>
      <c r="T50" s="44"/>
      <c r="U50" s="44"/>
      <c r="V50" s="45"/>
      <c r="W50" s="45"/>
      <c r="Y50" s="35"/>
      <c r="Z50" s="47"/>
      <c r="AA50" s="48"/>
      <c r="AB50" s="49"/>
    </row>
    <row r="51" spans="1:28" s="36" customFormat="1" x14ac:dyDescent="0.35">
      <c r="A51" s="34"/>
      <c r="B51" s="30" t="s">
        <v>55</v>
      </c>
      <c r="C51" s="30">
        <v>2024</v>
      </c>
      <c r="D51" s="30">
        <f t="shared" ref="D51:Q51" si="24">C51+1</f>
        <v>2025</v>
      </c>
      <c r="E51" s="30">
        <f t="shared" si="24"/>
        <v>2026</v>
      </c>
      <c r="F51" s="30">
        <f t="shared" si="24"/>
        <v>2027</v>
      </c>
      <c r="G51" s="30">
        <f t="shared" si="24"/>
        <v>2028</v>
      </c>
      <c r="H51" s="30">
        <f t="shared" si="24"/>
        <v>2029</v>
      </c>
      <c r="I51" s="30">
        <f t="shared" si="24"/>
        <v>2030</v>
      </c>
      <c r="J51" s="30">
        <f t="shared" si="24"/>
        <v>2031</v>
      </c>
      <c r="K51" s="30">
        <f t="shared" si="24"/>
        <v>2032</v>
      </c>
      <c r="L51" s="30">
        <f t="shared" si="24"/>
        <v>2033</v>
      </c>
      <c r="M51" s="30">
        <f t="shared" si="24"/>
        <v>2034</v>
      </c>
      <c r="N51" s="30">
        <f t="shared" si="24"/>
        <v>2035</v>
      </c>
      <c r="O51" s="30">
        <f t="shared" si="24"/>
        <v>2036</v>
      </c>
      <c r="P51" s="30">
        <f t="shared" si="24"/>
        <v>2037</v>
      </c>
      <c r="Q51" s="30">
        <f t="shared" si="24"/>
        <v>2038</v>
      </c>
      <c r="R51" s="35" t="s">
        <v>26</v>
      </c>
    </row>
    <row r="52" spans="1:28" x14ac:dyDescent="0.35">
      <c r="B52" s="27" t="s">
        <v>56</v>
      </c>
      <c r="C52" s="205">
        <f t="shared" ref="C52:Q52" si="25">SUM(C53:C54)</f>
        <v>0</v>
      </c>
      <c r="D52" s="205">
        <f t="shared" si="25"/>
        <v>0</v>
      </c>
      <c r="E52" s="205">
        <f t="shared" si="25"/>
        <v>0</v>
      </c>
      <c r="F52" s="205">
        <f t="shared" si="25"/>
        <v>0</v>
      </c>
      <c r="G52" s="205">
        <f t="shared" si="25"/>
        <v>0</v>
      </c>
      <c r="H52" s="205">
        <f t="shared" si="25"/>
        <v>0</v>
      </c>
      <c r="I52" s="205">
        <f t="shared" si="25"/>
        <v>0</v>
      </c>
      <c r="J52" s="205">
        <f t="shared" si="25"/>
        <v>0</v>
      </c>
      <c r="K52" s="205">
        <f t="shared" si="25"/>
        <v>0</v>
      </c>
      <c r="L52" s="205">
        <f t="shared" si="25"/>
        <v>0</v>
      </c>
      <c r="M52" s="205">
        <f t="shared" si="25"/>
        <v>0</v>
      </c>
      <c r="N52" s="205">
        <f t="shared" si="25"/>
        <v>0</v>
      </c>
      <c r="O52" s="205">
        <f t="shared" si="25"/>
        <v>0</v>
      </c>
      <c r="P52" s="205">
        <f t="shared" si="25"/>
        <v>0</v>
      </c>
      <c r="Q52" s="205">
        <f t="shared" si="25"/>
        <v>0</v>
      </c>
    </row>
    <row r="53" spans="1:28" x14ac:dyDescent="0.35">
      <c r="B53" s="38" t="s">
        <v>57</v>
      </c>
      <c r="C53" s="274"/>
      <c r="D53" s="274"/>
      <c r="E53" s="274"/>
      <c r="F53" s="274"/>
      <c r="G53" s="274"/>
      <c r="H53" s="274"/>
      <c r="I53" s="274"/>
      <c r="J53" s="274"/>
      <c r="K53" s="274"/>
      <c r="L53" s="274"/>
      <c r="M53" s="274"/>
      <c r="N53" s="274"/>
      <c r="O53" s="274"/>
      <c r="P53" s="274"/>
      <c r="Q53" s="274"/>
    </row>
    <row r="54" spans="1:28" x14ac:dyDescent="0.35">
      <c r="B54" s="38" t="s">
        <v>58</v>
      </c>
      <c r="C54" s="274"/>
      <c r="D54" s="274"/>
      <c r="E54" s="274"/>
      <c r="F54" s="274"/>
      <c r="G54" s="274"/>
      <c r="H54" s="274"/>
      <c r="I54" s="274"/>
      <c r="J54" s="274"/>
      <c r="K54" s="274"/>
      <c r="L54" s="274"/>
      <c r="M54" s="274"/>
      <c r="N54" s="274"/>
      <c r="O54" s="274"/>
      <c r="P54" s="274"/>
      <c r="Q54" s="274"/>
    </row>
    <row r="55" spans="1:28" x14ac:dyDescent="0.35">
      <c r="B55" s="27" t="s">
        <v>49</v>
      </c>
      <c r="C55" s="212">
        <f t="shared" ref="C55:Q55" si="26">SUM(C56:C58)</f>
        <v>0</v>
      </c>
      <c r="D55" s="212">
        <f t="shared" si="26"/>
        <v>0</v>
      </c>
      <c r="E55" s="212">
        <f t="shared" si="26"/>
        <v>0</v>
      </c>
      <c r="F55" s="212">
        <f t="shared" si="26"/>
        <v>0</v>
      </c>
      <c r="G55" s="212">
        <f t="shared" si="26"/>
        <v>0</v>
      </c>
      <c r="H55" s="212">
        <f t="shared" si="26"/>
        <v>0</v>
      </c>
      <c r="I55" s="212">
        <f t="shared" si="26"/>
        <v>0</v>
      </c>
      <c r="J55" s="212">
        <f t="shared" si="26"/>
        <v>0</v>
      </c>
      <c r="K55" s="212">
        <f t="shared" si="26"/>
        <v>0</v>
      </c>
      <c r="L55" s="212">
        <f t="shared" si="26"/>
        <v>0</v>
      </c>
      <c r="M55" s="212">
        <f t="shared" si="26"/>
        <v>0</v>
      </c>
      <c r="N55" s="212">
        <f t="shared" si="26"/>
        <v>0</v>
      </c>
      <c r="O55" s="212">
        <f t="shared" si="26"/>
        <v>0</v>
      </c>
      <c r="P55" s="212">
        <f t="shared" si="26"/>
        <v>0</v>
      </c>
      <c r="Q55" s="212">
        <f t="shared" si="26"/>
        <v>0</v>
      </c>
    </row>
    <row r="56" spans="1:28" x14ac:dyDescent="0.35">
      <c r="B56" s="38" t="s">
        <v>50</v>
      </c>
      <c r="C56" s="274"/>
      <c r="D56" s="274"/>
      <c r="E56" s="274"/>
      <c r="F56" s="274"/>
      <c r="G56" s="274"/>
      <c r="H56" s="274"/>
      <c r="I56" s="274"/>
      <c r="J56" s="274"/>
      <c r="K56" s="274"/>
      <c r="L56" s="274"/>
      <c r="M56" s="274"/>
      <c r="N56" s="274"/>
      <c r="O56" s="274"/>
      <c r="P56" s="274"/>
      <c r="Q56" s="274"/>
    </row>
    <row r="57" spans="1:28" x14ac:dyDescent="0.35">
      <c r="B57" s="38" t="s">
        <v>51</v>
      </c>
      <c r="C57" s="274"/>
      <c r="D57" s="274"/>
      <c r="E57" s="274"/>
      <c r="F57" s="274"/>
      <c r="G57" s="274"/>
      <c r="H57" s="274"/>
      <c r="I57" s="274"/>
      <c r="J57" s="274"/>
      <c r="K57" s="274"/>
      <c r="L57" s="274"/>
      <c r="M57" s="274"/>
      <c r="N57" s="274"/>
      <c r="O57" s="274"/>
      <c r="P57" s="274"/>
      <c r="Q57" s="274"/>
    </row>
    <row r="58" spans="1:28" x14ac:dyDescent="0.35">
      <c r="B58" s="38" t="s">
        <v>52</v>
      </c>
      <c r="C58" s="274"/>
      <c r="D58" s="274"/>
      <c r="E58" s="274"/>
      <c r="F58" s="274"/>
      <c r="G58" s="274"/>
      <c r="H58" s="274"/>
      <c r="I58" s="274"/>
      <c r="J58" s="274"/>
      <c r="K58" s="274"/>
      <c r="L58" s="274"/>
      <c r="M58" s="274"/>
      <c r="N58" s="274"/>
      <c r="O58" s="274"/>
      <c r="P58" s="274"/>
      <c r="Q58" s="274"/>
    </row>
    <row r="59" spans="1:28" s="36" customFormat="1" x14ac:dyDescent="0.35">
      <c r="A59" s="34"/>
      <c r="B59" s="30" t="s">
        <v>59</v>
      </c>
      <c r="C59" s="210">
        <f t="shared" ref="C59:Q59" si="27">C52+C55</f>
        <v>0</v>
      </c>
      <c r="D59" s="210">
        <f t="shared" si="27"/>
        <v>0</v>
      </c>
      <c r="E59" s="210">
        <f t="shared" si="27"/>
        <v>0</v>
      </c>
      <c r="F59" s="210">
        <f t="shared" si="27"/>
        <v>0</v>
      </c>
      <c r="G59" s="210">
        <f t="shared" si="27"/>
        <v>0</v>
      </c>
      <c r="H59" s="210">
        <f t="shared" si="27"/>
        <v>0</v>
      </c>
      <c r="I59" s="210">
        <f t="shared" si="27"/>
        <v>0</v>
      </c>
      <c r="J59" s="210">
        <f t="shared" si="27"/>
        <v>0</v>
      </c>
      <c r="K59" s="210">
        <f t="shared" si="27"/>
        <v>0</v>
      </c>
      <c r="L59" s="210">
        <f t="shared" si="27"/>
        <v>0</v>
      </c>
      <c r="M59" s="210">
        <f t="shared" si="27"/>
        <v>0</v>
      </c>
      <c r="N59" s="210">
        <f t="shared" si="27"/>
        <v>0</v>
      </c>
      <c r="O59" s="210">
        <f t="shared" si="27"/>
        <v>0</v>
      </c>
      <c r="P59" s="210">
        <f t="shared" si="27"/>
        <v>0</v>
      </c>
      <c r="Q59" s="210">
        <f t="shared" si="27"/>
        <v>0</v>
      </c>
      <c r="R59" s="35"/>
    </row>
    <row r="60" spans="1:28" x14ac:dyDescent="0.35">
      <c r="C60" s="303" t="e">
        <f t="shared" ref="C60:Q60" si="28">C59/C30</f>
        <v>#DIV/0!</v>
      </c>
      <c r="D60" s="303" t="e">
        <f t="shared" si="28"/>
        <v>#DIV/0!</v>
      </c>
      <c r="E60" s="303" t="e">
        <f t="shared" si="28"/>
        <v>#DIV/0!</v>
      </c>
      <c r="F60" s="303" t="e">
        <f t="shared" si="28"/>
        <v>#DIV/0!</v>
      </c>
      <c r="G60" s="303" t="e">
        <f t="shared" si="28"/>
        <v>#DIV/0!</v>
      </c>
      <c r="H60" s="303" t="e">
        <f t="shared" si="28"/>
        <v>#DIV/0!</v>
      </c>
      <c r="I60" s="303" t="e">
        <f t="shared" si="28"/>
        <v>#DIV/0!</v>
      </c>
      <c r="J60" s="303" t="e">
        <f t="shared" si="28"/>
        <v>#DIV/0!</v>
      </c>
      <c r="K60" s="303" t="e">
        <f t="shared" si="28"/>
        <v>#DIV/0!</v>
      </c>
      <c r="L60" s="303" t="e">
        <f t="shared" si="28"/>
        <v>#DIV/0!</v>
      </c>
      <c r="M60" s="303" t="e">
        <f t="shared" si="28"/>
        <v>#DIV/0!</v>
      </c>
      <c r="N60" s="303" t="e">
        <f t="shared" si="28"/>
        <v>#DIV/0!</v>
      </c>
      <c r="O60" s="303" t="e">
        <f t="shared" si="28"/>
        <v>#DIV/0!</v>
      </c>
      <c r="P60" s="303" t="e">
        <f t="shared" si="28"/>
        <v>#DIV/0!</v>
      </c>
      <c r="Q60" s="303" t="e">
        <f t="shared" si="28"/>
        <v>#DIV/0!</v>
      </c>
    </row>
  </sheetData>
  <pageMargins left="0.7" right="0.7" top="0.75" bottom="0.75" header="0.3" footer="0.3"/>
  <ignoredErrors>
    <ignoredError sqref="D31:Q3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0"/>
  <sheetViews>
    <sheetView showGridLines="0" zoomScaleNormal="100" workbookViewId="0">
      <pane xSplit="2" ySplit="4" topLeftCell="C5" activePane="bottomRight" state="frozen"/>
      <selection pane="topRight" activeCell="C1" sqref="C1"/>
      <selection pane="bottomLeft" activeCell="A5" sqref="A5"/>
      <selection pane="bottomRight" activeCell="C40" sqref="C40:G42"/>
    </sheetView>
  </sheetViews>
  <sheetFormatPr defaultRowHeight="14.5" x14ac:dyDescent="0.35"/>
  <cols>
    <col min="1" max="1" width="1.81640625" customWidth="1"/>
    <col min="2" max="2" width="20.453125" customWidth="1"/>
    <col min="3" max="7" width="13.7265625" customWidth="1"/>
    <col min="8" max="17" width="9.81640625" customWidth="1"/>
  </cols>
  <sheetData>
    <row r="1" spans="1:18" s="2" customFormat="1" ht="17" x14ac:dyDescent="0.4">
      <c r="A1" s="1" t="s">
        <v>60</v>
      </c>
      <c r="B1" s="1"/>
      <c r="C1" s="1"/>
      <c r="D1" s="1"/>
      <c r="E1" s="1"/>
      <c r="F1" s="1"/>
      <c r="G1" s="1"/>
      <c r="H1" s="1"/>
      <c r="I1" s="1"/>
      <c r="J1" s="1"/>
      <c r="K1" s="1"/>
      <c r="L1" s="1"/>
      <c r="M1" s="1"/>
      <c r="N1" s="1"/>
      <c r="O1" s="1"/>
      <c r="P1" s="1"/>
      <c r="Q1" s="1"/>
    </row>
    <row r="2" spans="1:18" s="23" customFormat="1" ht="17" x14ac:dyDescent="0.4">
      <c r="A2" s="22"/>
      <c r="B2" s="22"/>
      <c r="C2" s="22"/>
      <c r="D2" s="22"/>
      <c r="E2" s="22"/>
      <c r="F2" s="22"/>
      <c r="G2" s="22"/>
      <c r="H2" s="22"/>
      <c r="I2" s="22"/>
      <c r="J2" s="22"/>
      <c r="K2" s="22"/>
      <c r="L2" s="22"/>
      <c r="M2" s="22"/>
      <c r="N2" s="22"/>
      <c r="O2" s="22"/>
      <c r="P2" s="22"/>
      <c r="Q2" s="22"/>
    </row>
    <row r="3" spans="1:18" s="23" customFormat="1" ht="17" x14ac:dyDescent="0.4">
      <c r="A3" s="24" t="s">
        <v>24</v>
      </c>
      <c r="B3" s="24"/>
      <c r="C3" s="24"/>
      <c r="D3" s="24"/>
      <c r="E3" s="24"/>
      <c r="F3" s="24"/>
      <c r="G3" s="24"/>
      <c r="H3" s="24"/>
      <c r="I3" s="24"/>
      <c r="J3" s="24"/>
      <c r="K3" s="24"/>
      <c r="L3" s="24"/>
      <c r="M3" s="24"/>
      <c r="N3" s="24"/>
      <c r="O3" s="24"/>
      <c r="P3" s="24"/>
      <c r="Q3" s="24"/>
    </row>
    <row r="4" spans="1:18" s="34" customFormat="1" x14ac:dyDescent="0.35">
      <c r="B4" s="30" t="s">
        <v>61</v>
      </c>
      <c r="C4" s="30">
        <v>2024</v>
      </c>
      <c r="D4" s="30">
        <f>C4+1</f>
        <v>2025</v>
      </c>
      <c r="E4" s="30">
        <f t="shared" ref="E4:M4" si="0">D4+1</f>
        <v>2026</v>
      </c>
      <c r="F4" s="30">
        <f t="shared" si="0"/>
        <v>2027</v>
      </c>
      <c r="G4" s="30">
        <f t="shared" si="0"/>
        <v>2028</v>
      </c>
      <c r="H4" s="30">
        <f t="shared" si="0"/>
        <v>2029</v>
      </c>
      <c r="I4" s="30">
        <f t="shared" si="0"/>
        <v>2030</v>
      </c>
      <c r="J4" s="30">
        <f t="shared" si="0"/>
        <v>2031</v>
      </c>
      <c r="K4" s="30">
        <f t="shared" si="0"/>
        <v>2032</v>
      </c>
      <c r="L4" s="30">
        <f t="shared" si="0"/>
        <v>2033</v>
      </c>
      <c r="M4" s="30">
        <f t="shared" si="0"/>
        <v>2034</v>
      </c>
      <c r="N4" s="30">
        <f>M4+1</f>
        <v>2035</v>
      </c>
      <c r="O4" s="30">
        <f>N4+1</f>
        <v>2036</v>
      </c>
      <c r="P4" s="30">
        <f>O4+1</f>
        <v>2037</v>
      </c>
      <c r="Q4" s="30">
        <f>P4+1</f>
        <v>2038</v>
      </c>
      <c r="R4" s="26" t="s">
        <v>62</v>
      </c>
    </row>
    <row r="5" spans="1:18" x14ac:dyDescent="0.35">
      <c r="B5" s="27" t="s">
        <v>63</v>
      </c>
      <c r="C5" s="202">
        <f>SUM(C6:C9)</f>
        <v>0</v>
      </c>
      <c r="D5" s="202">
        <f t="shared" ref="D5:M5" si="1">SUM(D6:D9)</f>
        <v>0</v>
      </c>
      <c r="E5" s="202">
        <f t="shared" si="1"/>
        <v>0</v>
      </c>
      <c r="F5" s="202">
        <f t="shared" si="1"/>
        <v>0</v>
      </c>
      <c r="G5" s="202">
        <f t="shared" si="1"/>
        <v>0</v>
      </c>
      <c r="H5" s="202">
        <f t="shared" si="1"/>
        <v>0</v>
      </c>
      <c r="I5" s="202">
        <f t="shared" si="1"/>
        <v>0</v>
      </c>
      <c r="J5" s="202">
        <f t="shared" si="1"/>
        <v>0</v>
      </c>
      <c r="K5" s="202">
        <f t="shared" si="1"/>
        <v>0</v>
      </c>
      <c r="L5" s="202">
        <f t="shared" si="1"/>
        <v>0</v>
      </c>
      <c r="M5" s="202">
        <f t="shared" si="1"/>
        <v>0</v>
      </c>
      <c r="N5" s="202">
        <f>SUM(N6:N9)</f>
        <v>0</v>
      </c>
      <c r="O5" s="202">
        <f>SUM(O6:O9)</f>
        <v>0</v>
      </c>
      <c r="P5" s="202">
        <f>SUM(P6:P9)</f>
        <v>0</v>
      </c>
      <c r="Q5" s="202">
        <f>SUM(Q6:Q9)</f>
        <v>0</v>
      </c>
    </row>
    <row r="6" spans="1:18" x14ac:dyDescent="0.35">
      <c r="B6" s="38" t="s">
        <v>64</v>
      </c>
      <c r="C6" s="276"/>
      <c r="D6" s="276"/>
      <c r="E6" s="276"/>
      <c r="F6" s="276"/>
      <c r="G6" s="276"/>
      <c r="H6" s="276"/>
      <c r="I6" s="276"/>
      <c r="J6" s="276"/>
      <c r="K6" s="276"/>
      <c r="L6" s="276"/>
      <c r="M6" s="276"/>
      <c r="N6" s="276"/>
      <c r="O6" s="276"/>
      <c r="P6" s="276"/>
      <c r="Q6" s="276"/>
      <c r="R6" s="50" t="s">
        <v>65</v>
      </c>
    </row>
    <row r="7" spans="1:18" x14ac:dyDescent="0.35">
      <c r="B7" s="38" t="s">
        <v>66</v>
      </c>
      <c r="C7" s="276"/>
      <c r="D7" s="276"/>
      <c r="E7" s="276"/>
      <c r="F7" s="276"/>
      <c r="G7" s="276"/>
      <c r="H7" s="276"/>
      <c r="I7" s="276"/>
      <c r="J7" s="276"/>
      <c r="K7" s="276"/>
      <c r="L7" s="276"/>
      <c r="M7" s="276"/>
      <c r="N7" s="276"/>
      <c r="O7" s="276"/>
      <c r="P7" s="276"/>
      <c r="Q7" s="276"/>
      <c r="R7" s="50" t="s">
        <v>65</v>
      </c>
    </row>
    <row r="8" spans="1:18" x14ac:dyDescent="0.35">
      <c r="B8" s="38" t="s">
        <v>67</v>
      </c>
      <c r="C8" s="276"/>
      <c r="D8" s="276"/>
      <c r="E8" s="276"/>
      <c r="F8" s="276"/>
      <c r="G8" s="276"/>
      <c r="H8" s="276"/>
      <c r="I8" s="276"/>
      <c r="J8" s="276"/>
      <c r="K8" s="276"/>
      <c r="L8" s="276"/>
      <c r="M8" s="276"/>
      <c r="N8" s="276"/>
      <c r="O8" s="276"/>
      <c r="P8" s="276"/>
      <c r="Q8" s="276"/>
      <c r="R8" s="50" t="s">
        <v>65</v>
      </c>
    </row>
    <row r="9" spans="1:18" x14ac:dyDescent="0.35">
      <c r="B9" s="38" t="s">
        <v>68</v>
      </c>
      <c r="C9" s="276"/>
      <c r="D9" s="276"/>
      <c r="E9" s="276"/>
      <c r="F9" s="276"/>
      <c r="G9" s="276"/>
      <c r="H9" s="276"/>
      <c r="I9" s="276"/>
      <c r="J9" s="276"/>
      <c r="K9" s="276"/>
      <c r="L9" s="276"/>
      <c r="M9" s="276"/>
      <c r="N9" s="276"/>
      <c r="O9" s="276"/>
      <c r="P9" s="276"/>
      <c r="Q9" s="276"/>
      <c r="R9" s="50" t="s">
        <v>65</v>
      </c>
    </row>
    <row r="10" spans="1:18" x14ac:dyDescent="0.35">
      <c r="B10" s="27" t="s">
        <v>69</v>
      </c>
      <c r="C10" s="202">
        <f>SUM(C11:C14)</f>
        <v>0</v>
      </c>
      <c r="D10" s="202">
        <f t="shared" ref="D10:Q10" si="2">SUM(D11:D14)</f>
        <v>0</v>
      </c>
      <c r="E10" s="202">
        <f t="shared" si="2"/>
        <v>0</v>
      </c>
      <c r="F10" s="202">
        <f t="shared" si="2"/>
        <v>0</v>
      </c>
      <c r="G10" s="202">
        <f t="shared" si="2"/>
        <v>0</v>
      </c>
      <c r="H10" s="202">
        <f t="shared" si="2"/>
        <v>0</v>
      </c>
      <c r="I10" s="202">
        <f t="shared" si="2"/>
        <v>0</v>
      </c>
      <c r="J10" s="202">
        <f t="shared" si="2"/>
        <v>0</v>
      </c>
      <c r="K10" s="202">
        <f t="shared" si="2"/>
        <v>0</v>
      </c>
      <c r="L10" s="202">
        <f t="shared" si="2"/>
        <v>0</v>
      </c>
      <c r="M10" s="202">
        <f t="shared" si="2"/>
        <v>0</v>
      </c>
      <c r="N10" s="202">
        <f t="shared" si="2"/>
        <v>0</v>
      </c>
      <c r="O10" s="202">
        <f t="shared" si="2"/>
        <v>0</v>
      </c>
      <c r="P10" s="202">
        <f t="shared" si="2"/>
        <v>0</v>
      </c>
      <c r="Q10" s="202">
        <f t="shared" si="2"/>
        <v>0</v>
      </c>
    </row>
    <row r="11" spans="1:18" x14ac:dyDescent="0.35">
      <c r="B11" s="38" t="s">
        <v>70</v>
      </c>
      <c r="C11" s="276"/>
      <c r="D11" s="276"/>
      <c r="E11" s="276"/>
      <c r="F11" s="276"/>
      <c r="G11" s="276"/>
      <c r="H11" s="276"/>
      <c r="I11" s="276"/>
      <c r="J11" s="276"/>
      <c r="K11" s="276"/>
      <c r="L11" s="276"/>
      <c r="M11" s="276"/>
      <c r="N11" s="276"/>
      <c r="O11" s="276"/>
      <c r="P11" s="276"/>
      <c r="Q11" s="276"/>
      <c r="R11" s="50" t="s">
        <v>65</v>
      </c>
    </row>
    <row r="12" spans="1:18" x14ac:dyDescent="0.35">
      <c r="B12" s="38" t="s">
        <v>71</v>
      </c>
      <c r="C12" s="276"/>
      <c r="D12" s="276"/>
      <c r="E12" s="276"/>
      <c r="F12" s="276"/>
      <c r="G12" s="276"/>
      <c r="H12" s="276"/>
      <c r="I12" s="276"/>
      <c r="J12" s="276"/>
      <c r="K12" s="276"/>
      <c r="L12" s="276"/>
      <c r="M12" s="276"/>
      <c r="N12" s="276"/>
      <c r="O12" s="276"/>
      <c r="P12" s="276"/>
      <c r="Q12" s="276"/>
      <c r="R12" s="50" t="s">
        <v>65</v>
      </c>
    </row>
    <row r="13" spans="1:18" x14ac:dyDescent="0.35">
      <c r="B13" s="38" t="s">
        <v>72</v>
      </c>
      <c r="C13" s="276"/>
      <c r="D13" s="276"/>
      <c r="E13" s="276"/>
      <c r="F13" s="276"/>
      <c r="G13" s="276"/>
      <c r="H13" s="276"/>
      <c r="I13" s="276"/>
      <c r="J13" s="276"/>
      <c r="K13" s="276"/>
      <c r="L13" s="276"/>
      <c r="M13" s="276"/>
      <c r="N13" s="276"/>
      <c r="O13" s="276"/>
      <c r="P13" s="276"/>
      <c r="Q13" s="276"/>
      <c r="R13" s="50" t="s">
        <v>65</v>
      </c>
    </row>
    <row r="14" spans="1:18" x14ac:dyDescent="0.35">
      <c r="B14" s="38" t="s">
        <v>73</v>
      </c>
      <c r="C14" s="276"/>
      <c r="D14" s="276"/>
      <c r="E14" s="276"/>
      <c r="F14" s="276"/>
      <c r="G14" s="276"/>
      <c r="H14" s="276"/>
      <c r="I14" s="276"/>
      <c r="J14" s="276"/>
      <c r="K14" s="276"/>
      <c r="L14" s="276"/>
      <c r="M14" s="276"/>
      <c r="N14" s="276"/>
      <c r="O14" s="276"/>
      <c r="P14" s="276"/>
      <c r="Q14" s="276"/>
      <c r="R14" s="50" t="s">
        <v>65</v>
      </c>
    </row>
    <row r="15" spans="1:18" x14ac:dyDescent="0.35">
      <c r="B15" s="27" t="s">
        <v>74</v>
      </c>
      <c r="C15" s="202">
        <f t="shared" ref="C15:Q15" si="3">SUM(C16:C19)</f>
        <v>0</v>
      </c>
      <c r="D15" s="202">
        <f t="shared" si="3"/>
        <v>0</v>
      </c>
      <c r="E15" s="202">
        <f t="shared" si="3"/>
        <v>0</v>
      </c>
      <c r="F15" s="202">
        <f t="shared" si="3"/>
        <v>0</v>
      </c>
      <c r="G15" s="202">
        <f t="shared" si="3"/>
        <v>0</v>
      </c>
      <c r="H15" s="202">
        <f t="shared" si="3"/>
        <v>0</v>
      </c>
      <c r="I15" s="202">
        <f t="shared" si="3"/>
        <v>0</v>
      </c>
      <c r="J15" s="202">
        <f t="shared" si="3"/>
        <v>0</v>
      </c>
      <c r="K15" s="202">
        <f t="shared" si="3"/>
        <v>0</v>
      </c>
      <c r="L15" s="202">
        <f t="shared" si="3"/>
        <v>0</v>
      </c>
      <c r="M15" s="202">
        <f t="shared" si="3"/>
        <v>0</v>
      </c>
      <c r="N15" s="202">
        <f t="shared" si="3"/>
        <v>0</v>
      </c>
      <c r="O15" s="202">
        <f t="shared" si="3"/>
        <v>0</v>
      </c>
      <c r="P15" s="202">
        <f t="shared" si="3"/>
        <v>0</v>
      </c>
      <c r="Q15" s="202">
        <f t="shared" si="3"/>
        <v>0</v>
      </c>
    </row>
    <row r="16" spans="1:18" x14ac:dyDescent="0.35">
      <c r="B16" s="38" t="s">
        <v>75</v>
      </c>
      <c r="C16" s="276"/>
      <c r="D16" s="276"/>
      <c r="E16" s="276"/>
      <c r="F16" s="276"/>
      <c r="G16" s="276"/>
      <c r="H16" s="276"/>
      <c r="I16" s="276"/>
      <c r="J16" s="276"/>
      <c r="K16" s="276"/>
      <c r="L16" s="276"/>
      <c r="M16" s="276"/>
      <c r="N16" s="276"/>
      <c r="O16" s="276"/>
      <c r="P16" s="276"/>
      <c r="Q16" s="276"/>
      <c r="R16" s="50" t="s">
        <v>65</v>
      </c>
    </row>
    <row r="17" spans="1:18" x14ac:dyDescent="0.35">
      <c r="B17" s="38" t="s">
        <v>76</v>
      </c>
      <c r="C17" s="276"/>
      <c r="D17" s="276"/>
      <c r="E17" s="276"/>
      <c r="F17" s="276"/>
      <c r="G17" s="276"/>
      <c r="H17" s="276"/>
      <c r="I17" s="276"/>
      <c r="J17" s="276"/>
      <c r="K17" s="276"/>
      <c r="L17" s="276"/>
      <c r="M17" s="276"/>
      <c r="N17" s="276"/>
      <c r="O17" s="276"/>
      <c r="P17" s="276"/>
      <c r="Q17" s="276"/>
      <c r="R17" s="50" t="s">
        <v>65</v>
      </c>
    </row>
    <row r="18" spans="1:18" x14ac:dyDescent="0.35">
      <c r="B18" s="38" t="s">
        <v>77</v>
      </c>
      <c r="C18" s="276"/>
      <c r="D18" s="276"/>
      <c r="E18" s="276"/>
      <c r="F18" s="276"/>
      <c r="G18" s="276"/>
      <c r="H18" s="276"/>
      <c r="I18" s="276"/>
      <c r="J18" s="276"/>
      <c r="K18" s="276"/>
      <c r="L18" s="276"/>
      <c r="M18" s="276"/>
      <c r="N18" s="276"/>
      <c r="O18" s="276"/>
      <c r="P18" s="276"/>
      <c r="Q18" s="276"/>
      <c r="R18" s="50" t="s">
        <v>65</v>
      </c>
    </row>
    <row r="19" spans="1:18" x14ac:dyDescent="0.35">
      <c r="B19" s="38" t="s">
        <v>78</v>
      </c>
      <c r="C19" s="276"/>
      <c r="D19" s="276"/>
      <c r="E19" s="276"/>
      <c r="F19" s="276"/>
      <c r="G19" s="276"/>
      <c r="H19" s="276"/>
      <c r="I19" s="276"/>
      <c r="J19" s="276"/>
      <c r="K19" s="276"/>
      <c r="L19" s="276"/>
      <c r="M19" s="276"/>
      <c r="N19" s="276"/>
      <c r="O19" s="276"/>
      <c r="P19" s="276"/>
      <c r="Q19" s="276"/>
      <c r="R19" s="50" t="s">
        <v>65</v>
      </c>
    </row>
    <row r="20" spans="1:18" x14ac:dyDescent="0.35">
      <c r="B20" s="27" t="s">
        <v>49</v>
      </c>
      <c r="C20" s="202">
        <f>SUM(C21:C24)</f>
        <v>0</v>
      </c>
      <c r="D20" s="202">
        <f t="shared" ref="D20:M20" si="4">SUM(D21:D24)</f>
        <v>0</v>
      </c>
      <c r="E20" s="202">
        <f t="shared" si="4"/>
        <v>0</v>
      </c>
      <c r="F20" s="202">
        <f t="shared" si="4"/>
        <v>0</v>
      </c>
      <c r="G20" s="202">
        <f t="shared" si="4"/>
        <v>0</v>
      </c>
      <c r="H20" s="202">
        <f t="shared" si="4"/>
        <v>0</v>
      </c>
      <c r="I20" s="202">
        <f t="shared" si="4"/>
        <v>0</v>
      </c>
      <c r="J20" s="202">
        <f t="shared" si="4"/>
        <v>0</v>
      </c>
      <c r="K20" s="202">
        <f t="shared" si="4"/>
        <v>0</v>
      </c>
      <c r="L20" s="202">
        <f t="shared" si="4"/>
        <v>0</v>
      </c>
      <c r="M20" s="202">
        <f t="shared" si="4"/>
        <v>0</v>
      </c>
      <c r="N20" s="202">
        <f>SUM(N21:N24)</f>
        <v>0</v>
      </c>
      <c r="O20" s="202">
        <f>SUM(O21:O24)</f>
        <v>0</v>
      </c>
      <c r="P20" s="202">
        <f>SUM(P21:P24)</f>
        <v>0</v>
      </c>
      <c r="Q20" s="202">
        <f>SUM(Q21:Q24)</f>
        <v>0</v>
      </c>
    </row>
    <row r="21" spans="1:18" x14ac:dyDescent="0.35">
      <c r="B21" s="38" t="s">
        <v>50</v>
      </c>
      <c r="C21" s="276"/>
      <c r="D21" s="276"/>
      <c r="E21" s="276"/>
      <c r="F21" s="276"/>
      <c r="G21" s="276"/>
      <c r="H21" s="276"/>
      <c r="I21" s="276"/>
      <c r="J21" s="276"/>
      <c r="K21" s="276"/>
      <c r="L21" s="276"/>
      <c r="M21" s="276"/>
      <c r="N21" s="276"/>
      <c r="O21" s="276"/>
      <c r="P21" s="276"/>
      <c r="Q21" s="276"/>
      <c r="R21" s="50" t="s">
        <v>65</v>
      </c>
    </row>
    <row r="22" spans="1:18" x14ac:dyDescent="0.35">
      <c r="B22" s="38" t="s">
        <v>51</v>
      </c>
      <c r="C22" s="276"/>
      <c r="D22" s="276"/>
      <c r="E22" s="276"/>
      <c r="F22" s="276"/>
      <c r="G22" s="276"/>
      <c r="H22" s="276"/>
      <c r="I22" s="276"/>
      <c r="J22" s="276"/>
      <c r="K22" s="276"/>
      <c r="L22" s="276"/>
      <c r="M22" s="276"/>
      <c r="N22" s="276"/>
      <c r="O22" s="276"/>
      <c r="P22" s="276"/>
      <c r="Q22" s="276"/>
      <c r="R22" s="50" t="s">
        <v>65</v>
      </c>
    </row>
    <row r="23" spans="1:18" x14ac:dyDescent="0.35">
      <c r="B23" s="38" t="s">
        <v>52</v>
      </c>
      <c r="C23" s="276"/>
      <c r="D23" s="276"/>
      <c r="E23" s="276"/>
      <c r="F23" s="276"/>
      <c r="G23" s="276"/>
      <c r="H23" s="276"/>
      <c r="I23" s="276"/>
      <c r="J23" s="276"/>
      <c r="K23" s="276"/>
      <c r="L23" s="276"/>
      <c r="M23" s="276"/>
      <c r="N23" s="276"/>
      <c r="O23" s="276"/>
      <c r="P23" s="276"/>
      <c r="Q23" s="276"/>
      <c r="R23" s="50" t="s">
        <v>65</v>
      </c>
    </row>
    <row r="24" spans="1:18" x14ac:dyDescent="0.35">
      <c r="B24" s="38" t="s">
        <v>53</v>
      </c>
      <c r="C24" s="276"/>
      <c r="D24" s="276"/>
      <c r="E24" s="276"/>
      <c r="F24" s="276"/>
      <c r="G24" s="276"/>
      <c r="H24" s="276"/>
      <c r="I24" s="276"/>
      <c r="J24" s="276"/>
      <c r="K24" s="276"/>
      <c r="L24" s="276"/>
      <c r="M24" s="276"/>
      <c r="N24" s="276"/>
      <c r="O24" s="276"/>
      <c r="P24" s="276"/>
      <c r="Q24" s="276"/>
      <c r="R24" s="50" t="s">
        <v>65</v>
      </c>
    </row>
    <row r="25" spans="1:18" s="34" customFormat="1" x14ac:dyDescent="0.35">
      <c r="B25" s="30" t="s">
        <v>79</v>
      </c>
      <c r="C25" s="39">
        <f>C5+C10+C15+C20</f>
        <v>0</v>
      </c>
      <c r="D25" s="39">
        <f t="shared" ref="D25:M25" si="5">D5+D10+D15+D20</f>
        <v>0</v>
      </c>
      <c r="E25" s="39">
        <f t="shared" si="5"/>
        <v>0</v>
      </c>
      <c r="F25" s="39">
        <f t="shared" si="5"/>
        <v>0</v>
      </c>
      <c r="G25" s="39">
        <f t="shared" si="5"/>
        <v>0</v>
      </c>
      <c r="H25" s="39">
        <f t="shared" si="5"/>
        <v>0</v>
      </c>
      <c r="I25" s="39">
        <f t="shared" si="5"/>
        <v>0</v>
      </c>
      <c r="J25" s="39">
        <f t="shared" si="5"/>
        <v>0</v>
      </c>
      <c r="K25" s="39">
        <f t="shared" si="5"/>
        <v>0</v>
      </c>
      <c r="L25" s="39">
        <f t="shared" si="5"/>
        <v>0</v>
      </c>
      <c r="M25" s="39">
        <f t="shared" si="5"/>
        <v>0</v>
      </c>
      <c r="N25" s="39">
        <f>N5+N10+N15+N20</f>
        <v>0</v>
      </c>
      <c r="O25" s="39">
        <f>O5+O10+O15+O20</f>
        <v>0</v>
      </c>
      <c r="P25" s="39">
        <f>P5+P10+P15+P20</f>
        <v>0</v>
      </c>
      <c r="Q25" s="39">
        <f>Q5+Q10+Q15+Q20</f>
        <v>0</v>
      </c>
      <c r="R25" s="51"/>
    </row>
    <row r="27" spans="1:18" s="23" customFormat="1" ht="17" x14ac:dyDescent="0.4">
      <c r="A27" s="24" t="s">
        <v>34</v>
      </c>
      <c r="B27" s="24"/>
      <c r="C27" s="24"/>
      <c r="D27" s="24"/>
      <c r="E27" s="24"/>
      <c r="F27" s="24"/>
      <c r="G27" s="24"/>
      <c r="H27" s="24"/>
      <c r="I27" s="24"/>
      <c r="J27" s="24"/>
      <c r="K27" s="24"/>
      <c r="L27" s="24"/>
      <c r="M27" s="24"/>
      <c r="N27" s="24"/>
      <c r="O27" s="24"/>
      <c r="P27" s="24"/>
      <c r="Q27" s="24"/>
    </row>
    <row r="28" spans="1:18" s="34" customFormat="1" x14ac:dyDescent="0.35">
      <c r="B28" s="30" t="s">
        <v>61</v>
      </c>
      <c r="C28" s="30">
        <v>2024</v>
      </c>
      <c r="D28" s="30">
        <f>C28+1</f>
        <v>2025</v>
      </c>
      <c r="E28" s="30">
        <f t="shared" ref="E28:M28" si="6">D28+1</f>
        <v>2026</v>
      </c>
      <c r="F28" s="30">
        <f t="shared" si="6"/>
        <v>2027</v>
      </c>
      <c r="G28" s="30">
        <f t="shared" si="6"/>
        <v>2028</v>
      </c>
      <c r="H28" s="30">
        <f t="shared" si="6"/>
        <v>2029</v>
      </c>
      <c r="I28" s="30">
        <f t="shared" si="6"/>
        <v>2030</v>
      </c>
      <c r="J28" s="30">
        <f t="shared" si="6"/>
        <v>2031</v>
      </c>
      <c r="K28" s="30">
        <f t="shared" si="6"/>
        <v>2032</v>
      </c>
      <c r="L28" s="30">
        <f t="shared" si="6"/>
        <v>2033</v>
      </c>
      <c r="M28" s="30">
        <f t="shared" si="6"/>
        <v>2034</v>
      </c>
      <c r="N28" s="30">
        <f>M28+1</f>
        <v>2035</v>
      </c>
      <c r="O28" s="30">
        <f>N28+1</f>
        <v>2036</v>
      </c>
      <c r="P28" s="30">
        <f>O28+1</f>
        <v>2037</v>
      </c>
      <c r="Q28" s="30">
        <f>P28+1</f>
        <v>2038</v>
      </c>
      <c r="R28" s="26" t="s">
        <v>62</v>
      </c>
    </row>
    <row r="29" spans="1:18" x14ac:dyDescent="0.35">
      <c r="B29" s="27" t="s">
        <v>63</v>
      </c>
      <c r="C29" s="202">
        <f>SUM(C30:C33)</f>
        <v>0</v>
      </c>
      <c r="D29" s="202">
        <f t="shared" ref="D29:M29" si="7">SUM(D30:D33)</f>
        <v>0</v>
      </c>
      <c r="E29" s="202">
        <f t="shared" si="7"/>
        <v>0</v>
      </c>
      <c r="F29" s="202">
        <f t="shared" si="7"/>
        <v>0</v>
      </c>
      <c r="G29" s="202">
        <f t="shared" si="7"/>
        <v>0</v>
      </c>
      <c r="H29" s="202">
        <f t="shared" si="7"/>
        <v>0</v>
      </c>
      <c r="I29" s="202">
        <f t="shared" si="7"/>
        <v>0</v>
      </c>
      <c r="J29" s="202">
        <f t="shared" si="7"/>
        <v>0</v>
      </c>
      <c r="K29" s="202">
        <f t="shared" si="7"/>
        <v>0</v>
      </c>
      <c r="L29" s="202">
        <f t="shared" si="7"/>
        <v>0</v>
      </c>
      <c r="M29" s="202">
        <f t="shared" si="7"/>
        <v>0</v>
      </c>
      <c r="N29" s="202">
        <f>SUM(N30:N33)</f>
        <v>0</v>
      </c>
      <c r="O29" s="202">
        <f>SUM(O30:O33)</f>
        <v>0</v>
      </c>
      <c r="P29" s="202">
        <f>SUM(P30:P33)</f>
        <v>0</v>
      </c>
      <c r="Q29" s="202">
        <f>SUM(Q30:Q33)</f>
        <v>0</v>
      </c>
    </row>
    <row r="30" spans="1:18" x14ac:dyDescent="0.35">
      <c r="B30" s="38" t="s">
        <v>64</v>
      </c>
      <c r="C30" s="276"/>
      <c r="D30" s="276"/>
      <c r="E30" s="276"/>
      <c r="F30" s="276"/>
      <c r="G30" s="276"/>
      <c r="H30" s="276"/>
      <c r="I30" s="276"/>
      <c r="J30" s="276"/>
      <c r="K30" s="276"/>
      <c r="L30" s="276"/>
      <c r="M30" s="276"/>
      <c r="N30" s="276"/>
      <c r="O30" s="276"/>
      <c r="P30" s="276"/>
      <c r="Q30" s="276"/>
      <c r="R30" s="50" t="s">
        <v>65</v>
      </c>
    </row>
    <row r="31" spans="1:18" x14ac:dyDescent="0.35">
      <c r="B31" s="38" t="s">
        <v>66</v>
      </c>
      <c r="C31" s="276"/>
      <c r="D31" s="276"/>
      <c r="E31" s="276"/>
      <c r="F31" s="276"/>
      <c r="G31" s="276"/>
      <c r="H31" s="276"/>
      <c r="I31" s="276"/>
      <c r="J31" s="276"/>
      <c r="K31" s="276"/>
      <c r="L31" s="276"/>
      <c r="M31" s="276"/>
      <c r="N31" s="276"/>
      <c r="O31" s="276"/>
      <c r="P31" s="276"/>
      <c r="Q31" s="276"/>
      <c r="R31" s="50" t="s">
        <v>65</v>
      </c>
    </row>
    <row r="32" spans="1:18" x14ac:dyDescent="0.35">
      <c r="B32" s="38" t="s">
        <v>67</v>
      </c>
      <c r="C32" s="276"/>
      <c r="D32" s="276"/>
      <c r="E32" s="276"/>
      <c r="F32" s="276"/>
      <c r="G32" s="276"/>
      <c r="H32" s="276"/>
      <c r="I32" s="276"/>
      <c r="J32" s="276"/>
      <c r="K32" s="276"/>
      <c r="L32" s="276"/>
      <c r="M32" s="276"/>
      <c r="N32" s="276"/>
      <c r="O32" s="276"/>
      <c r="P32" s="276"/>
      <c r="Q32" s="276"/>
      <c r="R32" s="50" t="s">
        <v>65</v>
      </c>
    </row>
    <row r="33" spans="2:18" x14ac:dyDescent="0.35">
      <c r="B33" s="38" t="s">
        <v>68</v>
      </c>
      <c r="C33" s="276"/>
      <c r="D33" s="276"/>
      <c r="E33" s="276"/>
      <c r="F33" s="276"/>
      <c r="G33" s="276"/>
      <c r="H33" s="276"/>
      <c r="I33" s="276"/>
      <c r="J33" s="276"/>
      <c r="K33" s="276"/>
      <c r="L33" s="276"/>
      <c r="M33" s="276"/>
      <c r="N33" s="276"/>
      <c r="O33" s="276"/>
      <c r="P33" s="276"/>
      <c r="Q33" s="276"/>
      <c r="R33" s="50" t="s">
        <v>65</v>
      </c>
    </row>
    <row r="34" spans="2:18" x14ac:dyDescent="0.35">
      <c r="B34" s="27" t="s">
        <v>69</v>
      </c>
      <c r="C34" s="202">
        <f t="shared" ref="C34:P34" si="8">SUM(C35:C38)</f>
        <v>0</v>
      </c>
      <c r="D34" s="202">
        <f t="shared" si="8"/>
        <v>0</v>
      </c>
      <c r="E34" s="202">
        <f t="shared" si="8"/>
        <v>0</v>
      </c>
      <c r="F34" s="202">
        <f t="shared" si="8"/>
        <v>0</v>
      </c>
      <c r="G34" s="202">
        <f t="shared" si="8"/>
        <v>0</v>
      </c>
      <c r="H34" s="202">
        <f t="shared" si="8"/>
        <v>0</v>
      </c>
      <c r="I34" s="202">
        <f t="shared" si="8"/>
        <v>0</v>
      </c>
      <c r="J34" s="202">
        <f t="shared" si="8"/>
        <v>0</v>
      </c>
      <c r="K34" s="202">
        <f t="shared" si="8"/>
        <v>0</v>
      </c>
      <c r="L34" s="202">
        <f t="shared" si="8"/>
        <v>0</v>
      </c>
      <c r="M34" s="202">
        <f t="shared" si="8"/>
        <v>0</v>
      </c>
      <c r="N34" s="202">
        <f t="shared" si="8"/>
        <v>0</v>
      </c>
      <c r="O34" s="202">
        <f t="shared" si="8"/>
        <v>0</v>
      </c>
      <c r="P34" s="202">
        <f t="shared" si="8"/>
        <v>0</v>
      </c>
      <c r="Q34" s="202">
        <f t="shared" ref="Q34" si="9">SUM(Q35:Q38)</f>
        <v>0</v>
      </c>
    </row>
    <row r="35" spans="2:18" x14ac:dyDescent="0.35">
      <c r="B35" s="38" t="s">
        <v>70</v>
      </c>
      <c r="C35" s="276"/>
      <c r="D35" s="276"/>
      <c r="E35" s="276"/>
      <c r="F35" s="276"/>
      <c r="G35" s="276"/>
      <c r="H35" s="276"/>
      <c r="I35" s="276"/>
      <c r="J35" s="276"/>
      <c r="K35" s="276"/>
      <c r="L35" s="276"/>
      <c r="M35" s="276"/>
      <c r="N35" s="276"/>
      <c r="O35" s="276"/>
      <c r="P35" s="276"/>
      <c r="Q35" s="276"/>
      <c r="R35" s="50" t="s">
        <v>65</v>
      </c>
    </row>
    <row r="36" spans="2:18" x14ac:dyDescent="0.35">
      <c r="B36" s="38" t="s">
        <v>71</v>
      </c>
      <c r="C36" s="276"/>
      <c r="D36" s="276"/>
      <c r="E36" s="276"/>
      <c r="F36" s="276"/>
      <c r="G36" s="276"/>
      <c r="H36" s="276"/>
      <c r="I36" s="276"/>
      <c r="J36" s="276"/>
      <c r="K36" s="276"/>
      <c r="L36" s="276"/>
      <c r="M36" s="276"/>
      <c r="N36" s="276"/>
      <c r="O36" s="276"/>
      <c r="P36" s="276"/>
      <c r="Q36" s="276"/>
      <c r="R36" s="50" t="s">
        <v>65</v>
      </c>
    </row>
    <row r="37" spans="2:18" x14ac:dyDescent="0.35">
      <c r="B37" s="38" t="s">
        <v>72</v>
      </c>
      <c r="C37" s="276"/>
      <c r="D37" s="276"/>
      <c r="E37" s="276"/>
      <c r="F37" s="276"/>
      <c r="G37" s="276"/>
      <c r="H37" s="276"/>
      <c r="I37" s="276"/>
      <c r="J37" s="276"/>
      <c r="K37" s="276"/>
      <c r="L37" s="276"/>
      <c r="M37" s="276"/>
      <c r="N37" s="276"/>
      <c r="O37" s="276"/>
      <c r="P37" s="276"/>
      <c r="Q37" s="276"/>
      <c r="R37" s="50" t="s">
        <v>65</v>
      </c>
    </row>
    <row r="38" spans="2:18" x14ac:dyDescent="0.35">
      <c r="B38" s="38" t="s">
        <v>73</v>
      </c>
      <c r="C38" s="276"/>
      <c r="D38" s="276"/>
      <c r="E38" s="276"/>
      <c r="F38" s="276"/>
      <c r="G38" s="276"/>
      <c r="H38" s="276"/>
      <c r="I38" s="276"/>
      <c r="J38" s="276"/>
      <c r="K38" s="276"/>
      <c r="L38" s="276"/>
      <c r="M38" s="276"/>
      <c r="N38" s="276"/>
      <c r="O38" s="276"/>
      <c r="P38" s="276"/>
      <c r="Q38" s="276"/>
      <c r="R38" s="50" t="s">
        <v>65</v>
      </c>
    </row>
    <row r="39" spans="2:18" x14ac:dyDescent="0.35">
      <c r="B39" s="27" t="s">
        <v>74</v>
      </c>
      <c r="C39" s="202">
        <f t="shared" ref="C39:P39" si="10">SUM(C40:C43)</f>
        <v>0</v>
      </c>
      <c r="D39" s="202">
        <f t="shared" si="10"/>
        <v>0</v>
      </c>
      <c r="E39" s="202">
        <f t="shared" si="10"/>
        <v>0</v>
      </c>
      <c r="F39" s="202">
        <f t="shared" si="10"/>
        <v>0</v>
      </c>
      <c r="G39" s="202">
        <f t="shared" si="10"/>
        <v>0</v>
      </c>
      <c r="H39" s="202">
        <f t="shared" si="10"/>
        <v>0</v>
      </c>
      <c r="I39" s="202">
        <f t="shared" si="10"/>
        <v>0</v>
      </c>
      <c r="J39" s="202">
        <f t="shared" si="10"/>
        <v>0</v>
      </c>
      <c r="K39" s="202">
        <f t="shared" si="10"/>
        <v>0</v>
      </c>
      <c r="L39" s="202">
        <f t="shared" si="10"/>
        <v>0</v>
      </c>
      <c r="M39" s="202">
        <f t="shared" si="10"/>
        <v>0</v>
      </c>
      <c r="N39" s="202">
        <f t="shared" si="10"/>
        <v>0</v>
      </c>
      <c r="O39" s="202">
        <f t="shared" si="10"/>
        <v>0</v>
      </c>
      <c r="P39" s="202">
        <f t="shared" si="10"/>
        <v>0</v>
      </c>
      <c r="Q39" s="202">
        <f t="shared" ref="Q39" si="11">SUM(Q40:Q43)</f>
        <v>0</v>
      </c>
    </row>
    <row r="40" spans="2:18" x14ac:dyDescent="0.35">
      <c r="B40" s="38" t="s">
        <v>75</v>
      </c>
      <c r="C40" s="276"/>
      <c r="D40" s="276"/>
      <c r="E40" s="276"/>
      <c r="F40" s="276"/>
      <c r="G40" s="276"/>
      <c r="H40" s="276"/>
      <c r="I40" s="276"/>
      <c r="J40" s="276"/>
      <c r="K40" s="276"/>
      <c r="L40" s="276"/>
      <c r="M40" s="276"/>
      <c r="N40" s="276"/>
      <c r="O40" s="276"/>
      <c r="P40" s="276"/>
      <c r="Q40" s="276"/>
      <c r="R40" s="50" t="s">
        <v>65</v>
      </c>
    </row>
    <row r="41" spans="2:18" x14ac:dyDescent="0.35">
      <c r="B41" s="38" t="s">
        <v>76</v>
      </c>
      <c r="C41" s="276"/>
      <c r="D41" s="276"/>
      <c r="E41" s="276"/>
      <c r="F41" s="276"/>
      <c r="G41" s="276"/>
      <c r="H41" s="276"/>
      <c r="I41" s="276"/>
      <c r="J41" s="276"/>
      <c r="K41" s="276"/>
      <c r="L41" s="276"/>
      <c r="M41" s="276"/>
      <c r="N41" s="276"/>
      <c r="O41" s="276"/>
      <c r="P41" s="276"/>
      <c r="Q41" s="276"/>
      <c r="R41" s="50" t="s">
        <v>65</v>
      </c>
    </row>
    <row r="42" spans="2:18" x14ac:dyDescent="0.35">
      <c r="B42" s="38" t="s">
        <v>77</v>
      </c>
      <c r="C42" s="276"/>
      <c r="D42" s="276"/>
      <c r="E42" s="276"/>
      <c r="F42" s="276"/>
      <c r="G42" s="276"/>
      <c r="H42" s="276"/>
      <c r="I42" s="276"/>
      <c r="J42" s="276"/>
      <c r="K42" s="276"/>
      <c r="L42" s="276"/>
      <c r="M42" s="276"/>
      <c r="N42" s="276"/>
      <c r="O42" s="276"/>
      <c r="P42" s="276"/>
      <c r="Q42" s="276"/>
      <c r="R42" s="50" t="s">
        <v>65</v>
      </c>
    </row>
    <row r="43" spans="2:18" x14ac:dyDescent="0.35">
      <c r="B43" s="38" t="s">
        <v>78</v>
      </c>
      <c r="C43" s="276"/>
      <c r="D43" s="276"/>
      <c r="E43" s="276"/>
      <c r="F43" s="276"/>
      <c r="G43" s="276"/>
      <c r="H43" s="276"/>
      <c r="I43" s="276"/>
      <c r="J43" s="276"/>
      <c r="K43" s="276"/>
      <c r="L43" s="276"/>
      <c r="M43" s="276"/>
      <c r="N43" s="276"/>
      <c r="O43" s="276"/>
      <c r="P43" s="276"/>
      <c r="Q43" s="276"/>
      <c r="R43" s="50" t="s">
        <v>65</v>
      </c>
    </row>
    <row r="44" spans="2:18" x14ac:dyDescent="0.35">
      <c r="B44" s="27" t="s">
        <v>49</v>
      </c>
      <c r="C44" s="202">
        <f t="shared" ref="C44:L44" si="12">SUM(C45:C48)</f>
        <v>0</v>
      </c>
      <c r="D44" s="202">
        <f t="shared" si="12"/>
        <v>0</v>
      </c>
      <c r="E44" s="202">
        <f t="shared" si="12"/>
        <v>0</v>
      </c>
      <c r="F44" s="202">
        <f t="shared" si="12"/>
        <v>0</v>
      </c>
      <c r="G44" s="202">
        <f t="shared" si="12"/>
        <v>0</v>
      </c>
      <c r="H44" s="202">
        <f t="shared" si="12"/>
        <v>0</v>
      </c>
      <c r="I44" s="202">
        <f t="shared" si="12"/>
        <v>0</v>
      </c>
      <c r="J44" s="202">
        <f t="shared" si="12"/>
        <v>0</v>
      </c>
      <c r="K44" s="202">
        <f t="shared" si="12"/>
        <v>0</v>
      </c>
      <c r="L44" s="202">
        <f t="shared" si="12"/>
        <v>0</v>
      </c>
      <c r="M44" s="202">
        <f>SUM(M45:M48)</f>
        <v>0</v>
      </c>
      <c r="N44" s="202">
        <f>SUM(N45:N48)</f>
        <v>0</v>
      </c>
      <c r="O44" s="202">
        <f>SUM(O45:O48)</f>
        <v>0</v>
      </c>
      <c r="P44" s="202">
        <f>SUM(P45:P48)</f>
        <v>0</v>
      </c>
      <c r="Q44" s="202">
        <f>SUM(Q45:Q48)</f>
        <v>0</v>
      </c>
    </row>
    <row r="45" spans="2:18" x14ac:dyDescent="0.35">
      <c r="B45" s="38" t="s">
        <v>50</v>
      </c>
      <c r="C45" s="276"/>
      <c r="D45" s="276"/>
      <c r="E45" s="276"/>
      <c r="F45" s="276"/>
      <c r="G45" s="276"/>
      <c r="H45" s="276"/>
      <c r="I45" s="276"/>
      <c r="J45" s="276"/>
      <c r="K45" s="276"/>
      <c r="L45" s="276"/>
      <c r="M45" s="276"/>
      <c r="N45" s="276"/>
      <c r="O45" s="276"/>
      <c r="P45" s="276"/>
      <c r="Q45" s="276"/>
      <c r="R45" s="50" t="s">
        <v>65</v>
      </c>
    </row>
    <row r="46" spans="2:18" x14ac:dyDescent="0.35">
      <c r="B46" s="38" t="s">
        <v>51</v>
      </c>
      <c r="C46" s="276"/>
      <c r="D46" s="276"/>
      <c r="E46" s="276"/>
      <c r="F46" s="276"/>
      <c r="G46" s="276"/>
      <c r="H46" s="276"/>
      <c r="I46" s="276"/>
      <c r="J46" s="276"/>
      <c r="K46" s="276"/>
      <c r="L46" s="276"/>
      <c r="M46" s="276"/>
      <c r="N46" s="276"/>
      <c r="O46" s="276"/>
      <c r="P46" s="276"/>
      <c r="Q46" s="276"/>
      <c r="R46" s="50" t="s">
        <v>65</v>
      </c>
    </row>
    <row r="47" spans="2:18" x14ac:dyDescent="0.35">
      <c r="B47" s="38" t="s">
        <v>52</v>
      </c>
      <c r="C47" s="276"/>
      <c r="D47" s="276"/>
      <c r="E47" s="276"/>
      <c r="F47" s="276"/>
      <c r="G47" s="276"/>
      <c r="H47" s="276"/>
      <c r="I47" s="276"/>
      <c r="J47" s="276"/>
      <c r="K47" s="276"/>
      <c r="L47" s="276"/>
      <c r="M47" s="276"/>
      <c r="N47" s="276"/>
      <c r="O47" s="276"/>
      <c r="P47" s="276"/>
      <c r="Q47" s="276"/>
      <c r="R47" s="50" t="s">
        <v>65</v>
      </c>
    </row>
    <row r="48" spans="2:18" x14ac:dyDescent="0.35">
      <c r="B48" s="38" t="s">
        <v>53</v>
      </c>
      <c r="C48" s="276"/>
      <c r="D48" s="276"/>
      <c r="E48" s="276"/>
      <c r="F48" s="276"/>
      <c r="G48" s="276"/>
      <c r="H48" s="276"/>
      <c r="I48" s="276"/>
      <c r="J48" s="276"/>
      <c r="K48" s="276"/>
      <c r="L48" s="276"/>
      <c r="M48" s="276"/>
      <c r="N48" s="276"/>
      <c r="O48" s="276"/>
      <c r="P48" s="276"/>
      <c r="Q48" s="276"/>
      <c r="R48" s="50" t="s">
        <v>65</v>
      </c>
    </row>
    <row r="49" spans="2:18" s="34" customFormat="1" x14ac:dyDescent="0.35">
      <c r="B49" s="30" t="s">
        <v>79</v>
      </c>
      <c r="C49" s="39">
        <f>C29+C34+C39+C44</f>
        <v>0</v>
      </c>
      <c r="D49" s="39">
        <f t="shared" ref="D49:M49" si="13">D29+D34+D39+D44</f>
        <v>0</v>
      </c>
      <c r="E49" s="39">
        <f t="shared" si="13"/>
        <v>0</v>
      </c>
      <c r="F49" s="39">
        <f t="shared" si="13"/>
        <v>0</v>
      </c>
      <c r="G49" s="39">
        <f t="shared" si="13"/>
        <v>0</v>
      </c>
      <c r="H49" s="39">
        <f t="shared" si="13"/>
        <v>0</v>
      </c>
      <c r="I49" s="39">
        <f t="shared" si="13"/>
        <v>0</v>
      </c>
      <c r="J49" s="39">
        <f t="shared" si="13"/>
        <v>0</v>
      </c>
      <c r="K49" s="39">
        <f t="shared" si="13"/>
        <v>0</v>
      </c>
      <c r="L49" s="39">
        <f t="shared" si="13"/>
        <v>0</v>
      </c>
      <c r="M49" s="39">
        <f t="shared" si="13"/>
        <v>0</v>
      </c>
      <c r="N49" s="39">
        <f>N29+N34+N39+N44</f>
        <v>0</v>
      </c>
      <c r="O49" s="39">
        <f>O29+O34+O39+O44</f>
        <v>0</v>
      </c>
      <c r="P49" s="39">
        <f>P29+P34+P39+P44</f>
        <v>0</v>
      </c>
      <c r="Q49" s="39">
        <f>Q29+Q34+Q39+Q44</f>
        <v>0</v>
      </c>
      <c r="R49" s="51"/>
    </row>
    <row r="50" spans="2:18" x14ac:dyDescent="0.35">
      <c r="C50" s="33" t="e">
        <f>C49/C25</f>
        <v>#DIV/0!</v>
      </c>
      <c r="D50" s="33" t="e">
        <f t="shared" ref="D50:Q50" si="14">D49/D25</f>
        <v>#DIV/0!</v>
      </c>
      <c r="E50" s="33" t="e">
        <f t="shared" si="14"/>
        <v>#DIV/0!</v>
      </c>
      <c r="F50" s="33" t="e">
        <f t="shared" si="14"/>
        <v>#DIV/0!</v>
      </c>
      <c r="G50" s="33" t="e">
        <f t="shared" si="14"/>
        <v>#DIV/0!</v>
      </c>
      <c r="H50" s="33" t="e">
        <f t="shared" si="14"/>
        <v>#DIV/0!</v>
      </c>
      <c r="I50" s="33" t="e">
        <f t="shared" si="14"/>
        <v>#DIV/0!</v>
      </c>
      <c r="J50" s="33" t="e">
        <f t="shared" si="14"/>
        <v>#DIV/0!</v>
      </c>
      <c r="K50" s="33" t="e">
        <f t="shared" si="14"/>
        <v>#DIV/0!</v>
      </c>
      <c r="L50" s="33" t="e">
        <f t="shared" si="14"/>
        <v>#DIV/0!</v>
      </c>
      <c r="M50" s="33" t="e">
        <f t="shared" si="14"/>
        <v>#DIV/0!</v>
      </c>
      <c r="N50" s="33" t="e">
        <f t="shared" si="14"/>
        <v>#DIV/0!</v>
      </c>
      <c r="O50" s="33" t="e">
        <f t="shared" si="14"/>
        <v>#DIV/0!</v>
      </c>
      <c r="P50" s="33" t="e">
        <f t="shared" si="14"/>
        <v>#DIV/0!</v>
      </c>
      <c r="Q50" s="33" t="e">
        <f t="shared" si="14"/>
        <v>#DIV/0!</v>
      </c>
    </row>
  </sheetData>
  <pageMargins left="0.7" right="0.7" top="0.75" bottom="0.75" header="0.3" footer="0.3"/>
  <ignoredErrors>
    <ignoredError sqref="Q34 Q39 Q44" formula="1"/>
    <ignoredError sqref="H50:Q50"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70"/>
  <sheetViews>
    <sheetView showGridLines="0" zoomScaleNormal="100" workbookViewId="0">
      <pane xSplit="2" ySplit="3" topLeftCell="C4" activePane="bottomRight" state="frozen"/>
      <selection pane="topRight" activeCell="C1" sqref="C1"/>
      <selection pane="bottomLeft" activeCell="A4" sqref="A4"/>
      <selection pane="bottomRight" activeCell="S39" sqref="S39:S41"/>
    </sheetView>
  </sheetViews>
  <sheetFormatPr defaultRowHeight="14.5" x14ac:dyDescent="0.35"/>
  <cols>
    <col min="1" max="1" width="3" customWidth="1"/>
    <col min="2" max="2" width="21" customWidth="1"/>
    <col min="3" max="3" width="10.1796875" customWidth="1"/>
    <col min="4" max="19" width="10.1796875" style="60" customWidth="1"/>
  </cols>
  <sheetData>
    <row r="1" spans="1:20" s="7" customFormat="1" ht="13.9" customHeight="1" x14ac:dyDescent="0.35">
      <c r="A1" s="1" t="s">
        <v>80</v>
      </c>
      <c r="B1" s="52"/>
      <c r="C1" s="52"/>
      <c r="D1" s="52"/>
      <c r="E1" s="52"/>
      <c r="F1" s="52"/>
      <c r="G1" s="52"/>
      <c r="H1" s="52"/>
      <c r="I1" s="52"/>
      <c r="J1" s="52"/>
      <c r="K1" s="52"/>
      <c r="L1" s="52"/>
      <c r="M1" s="52"/>
      <c r="N1" s="52"/>
      <c r="O1" s="52"/>
      <c r="P1" s="52"/>
      <c r="Q1" s="52"/>
      <c r="R1" s="52"/>
      <c r="S1" s="52"/>
    </row>
    <row r="2" spans="1:20" x14ac:dyDescent="0.35">
      <c r="D2" s="53"/>
      <c r="E2" s="53"/>
      <c r="F2" s="54"/>
      <c r="G2" s="54"/>
      <c r="H2" s="54"/>
      <c r="I2" s="54"/>
      <c r="J2" s="54"/>
      <c r="K2" s="55"/>
      <c r="L2" s="55"/>
      <c r="M2" s="55"/>
      <c r="N2" s="56"/>
      <c r="O2" s="56"/>
      <c r="P2" s="56"/>
      <c r="Q2" s="56"/>
      <c r="R2" s="56"/>
      <c r="S2" s="56"/>
    </row>
    <row r="3" spans="1:20" s="23" customFormat="1" ht="13.9" customHeight="1" x14ac:dyDescent="0.4">
      <c r="A3" s="24" t="s">
        <v>24</v>
      </c>
      <c r="B3" s="24"/>
      <c r="C3" s="24"/>
      <c r="D3" s="24"/>
      <c r="E3" s="24"/>
      <c r="F3" s="24"/>
      <c r="G3" s="24"/>
      <c r="H3" s="24"/>
      <c r="I3" s="24"/>
      <c r="J3" s="24"/>
      <c r="K3" s="24"/>
      <c r="L3" s="24"/>
      <c r="M3" s="24"/>
      <c r="N3" s="24"/>
      <c r="O3" s="24"/>
      <c r="P3" s="24"/>
      <c r="Q3" s="24"/>
      <c r="R3" s="24"/>
      <c r="S3" s="24"/>
    </row>
    <row r="4" spans="1:20" s="34" customFormat="1" x14ac:dyDescent="0.35">
      <c r="A4" s="32"/>
      <c r="B4" s="30" t="s">
        <v>81</v>
      </c>
      <c r="C4" s="30">
        <v>2024</v>
      </c>
      <c r="D4" s="30">
        <f>C4+1</f>
        <v>2025</v>
      </c>
      <c r="E4" s="30">
        <f t="shared" ref="E4:Q4" si="0">D4+1</f>
        <v>2026</v>
      </c>
      <c r="F4" s="30">
        <f t="shared" si="0"/>
        <v>2027</v>
      </c>
      <c r="G4" s="30">
        <f t="shared" si="0"/>
        <v>2028</v>
      </c>
      <c r="H4" s="30">
        <f t="shared" si="0"/>
        <v>2029</v>
      </c>
      <c r="I4" s="30">
        <f t="shared" si="0"/>
        <v>2030</v>
      </c>
      <c r="J4" s="30">
        <f t="shared" si="0"/>
        <v>2031</v>
      </c>
      <c r="K4" s="30">
        <f t="shared" si="0"/>
        <v>2032</v>
      </c>
      <c r="L4" s="30">
        <f t="shared" si="0"/>
        <v>2033</v>
      </c>
      <c r="M4" s="30">
        <f t="shared" si="0"/>
        <v>2034</v>
      </c>
      <c r="N4" s="30">
        <f t="shared" si="0"/>
        <v>2035</v>
      </c>
      <c r="O4" s="30">
        <f t="shared" si="0"/>
        <v>2036</v>
      </c>
      <c r="P4" s="30">
        <f t="shared" si="0"/>
        <v>2037</v>
      </c>
      <c r="Q4" s="30">
        <f t="shared" si="0"/>
        <v>2038</v>
      </c>
      <c r="R4" s="57" t="s">
        <v>31</v>
      </c>
      <c r="S4" s="57" t="s">
        <v>82</v>
      </c>
    </row>
    <row r="5" spans="1:20" x14ac:dyDescent="0.35">
      <c r="A5" s="58"/>
      <c r="B5" s="31" t="str">
        <f>capex!B5</f>
        <v>Buildings</v>
      </c>
      <c r="C5" s="202">
        <f>capex!C5</f>
        <v>0</v>
      </c>
      <c r="D5" s="202">
        <f>capex!D5</f>
        <v>0</v>
      </c>
      <c r="E5" s="202">
        <f>capex!E5</f>
        <v>0</v>
      </c>
      <c r="F5" s="202">
        <f>capex!F5</f>
        <v>0</v>
      </c>
      <c r="G5" s="202">
        <f>capex!G5</f>
        <v>0</v>
      </c>
      <c r="H5" s="202">
        <f>capex!H5</f>
        <v>0</v>
      </c>
      <c r="I5" s="202">
        <f>capex!I5</f>
        <v>0</v>
      </c>
      <c r="J5" s="202">
        <f>capex!J5</f>
        <v>0</v>
      </c>
      <c r="K5" s="202">
        <f>capex!K5</f>
        <v>0</v>
      </c>
      <c r="L5" s="202">
        <f>capex!L5</f>
        <v>0</v>
      </c>
      <c r="M5" s="202">
        <f>capex!M5</f>
        <v>0</v>
      </c>
      <c r="N5" s="202">
        <f>capex!N5</f>
        <v>0</v>
      </c>
      <c r="O5" s="202">
        <f>capex!O5</f>
        <v>0</v>
      </c>
      <c r="P5" s="202">
        <f>capex!P5</f>
        <v>0</v>
      </c>
      <c r="Q5" s="202">
        <f>capex!Q5</f>
        <v>0</v>
      </c>
      <c r="R5" s="202">
        <f>SUM(C5:Q5)</f>
        <v>0</v>
      </c>
      <c r="S5" s="276"/>
      <c r="T5" s="50" t="s">
        <v>83</v>
      </c>
    </row>
    <row r="6" spans="1:20" x14ac:dyDescent="0.35">
      <c r="A6" s="58"/>
      <c r="B6" s="31" t="str">
        <f>capex!B15</f>
        <v>Equipment</v>
      </c>
      <c r="C6" s="202">
        <f>capex!C15</f>
        <v>0</v>
      </c>
      <c r="D6" s="202">
        <f>capex!D15</f>
        <v>0</v>
      </c>
      <c r="E6" s="202">
        <f>capex!E15</f>
        <v>0</v>
      </c>
      <c r="F6" s="202">
        <f>capex!F15</f>
        <v>0</v>
      </c>
      <c r="G6" s="202">
        <f>capex!G15</f>
        <v>0</v>
      </c>
      <c r="H6" s="202">
        <f>capex!H15</f>
        <v>0</v>
      </c>
      <c r="I6" s="202">
        <f>capex!I15</f>
        <v>0</v>
      </c>
      <c r="J6" s="202">
        <f>capex!J15</f>
        <v>0</v>
      </c>
      <c r="K6" s="202">
        <f>capex!K15</f>
        <v>0</v>
      </c>
      <c r="L6" s="202">
        <f>capex!L15</f>
        <v>0</v>
      </c>
      <c r="M6" s="202">
        <f>capex!M15</f>
        <v>0</v>
      </c>
      <c r="N6" s="202">
        <f>capex!N15</f>
        <v>0</v>
      </c>
      <c r="O6" s="202">
        <f>capex!O15</f>
        <v>0</v>
      </c>
      <c r="P6" s="202">
        <f>capex!P15</f>
        <v>0</v>
      </c>
      <c r="Q6" s="202">
        <f>capex!Q15</f>
        <v>0</v>
      </c>
      <c r="R6" s="202">
        <f t="shared" ref="R6:R7" si="1">SUM(C6:Q6)</f>
        <v>0</v>
      </c>
      <c r="S6" s="276"/>
      <c r="T6" s="50" t="s">
        <v>83</v>
      </c>
    </row>
    <row r="7" spans="1:20" x14ac:dyDescent="0.35">
      <c r="A7" s="58"/>
      <c r="B7" s="31" t="str">
        <f>capex!B20</f>
        <v>Other</v>
      </c>
      <c r="C7" s="202">
        <f>capex!C20</f>
        <v>0</v>
      </c>
      <c r="D7" s="202">
        <f>capex!D20</f>
        <v>0</v>
      </c>
      <c r="E7" s="202">
        <f>capex!E20</f>
        <v>0</v>
      </c>
      <c r="F7" s="202">
        <f>capex!F20</f>
        <v>0</v>
      </c>
      <c r="G7" s="202">
        <f>capex!G20</f>
        <v>0</v>
      </c>
      <c r="H7" s="202">
        <f>capex!H20</f>
        <v>0</v>
      </c>
      <c r="I7" s="202">
        <f>capex!I20</f>
        <v>0</v>
      </c>
      <c r="J7" s="202">
        <f>capex!J20</f>
        <v>0</v>
      </c>
      <c r="K7" s="202">
        <f>capex!K20</f>
        <v>0</v>
      </c>
      <c r="L7" s="202">
        <f>capex!L20</f>
        <v>0</v>
      </c>
      <c r="M7" s="202">
        <f>capex!M20</f>
        <v>0</v>
      </c>
      <c r="N7" s="202">
        <f>capex!N20</f>
        <v>0</v>
      </c>
      <c r="O7" s="202">
        <f>capex!O20</f>
        <v>0</v>
      </c>
      <c r="P7" s="202">
        <f>capex!P20</f>
        <v>0</v>
      </c>
      <c r="Q7" s="202">
        <f>capex!Q20</f>
        <v>0</v>
      </c>
      <c r="R7" s="202">
        <f t="shared" si="1"/>
        <v>0</v>
      </c>
      <c r="S7" s="276"/>
      <c r="T7" s="50" t="s">
        <v>83</v>
      </c>
    </row>
    <row r="8" spans="1:20" x14ac:dyDescent="0.35">
      <c r="A8" s="58"/>
      <c r="B8" s="59" t="s">
        <v>84</v>
      </c>
      <c r="C8" s="230">
        <f t="shared" ref="C8:R8" si="2">SUM(C5:C7)</f>
        <v>0</v>
      </c>
      <c r="D8" s="230">
        <f t="shared" si="2"/>
        <v>0</v>
      </c>
      <c r="E8" s="230">
        <f t="shared" si="2"/>
        <v>0</v>
      </c>
      <c r="F8" s="230">
        <f t="shared" si="2"/>
        <v>0</v>
      </c>
      <c r="G8" s="230">
        <f t="shared" si="2"/>
        <v>0</v>
      </c>
      <c r="H8" s="230">
        <f t="shared" si="2"/>
        <v>0</v>
      </c>
      <c r="I8" s="230">
        <f t="shared" si="2"/>
        <v>0</v>
      </c>
      <c r="J8" s="230">
        <f t="shared" si="2"/>
        <v>0</v>
      </c>
      <c r="K8" s="230">
        <f t="shared" si="2"/>
        <v>0</v>
      </c>
      <c r="L8" s="230">
        <f t="shared" si="2"/>
        <v>0</v>
      </c>
      <c r="M8" s="230">
        <f t="shared" si="2"/>
        <v>0</v>
      </c>
      <c r="N8" s="230">
        <f t="shared" si="2"/>
        <v>0</v>
      </c>
      <c r="O8" s="230">
        <f t="shared" si="2"/>
        <v>0</v>
      </c>
      <c r="P8" s="230">
        <f t="shared" si="2"/>
        <v>0</v>
      </c>
      <c r="Q8" s="230">
        <f t="shared" si="2"/>
        <v>0</v>
      </c>
      <c r="R8" s="230">
        <f t="shared" si="2"/>
        <v>0</v>
      </c>
      <c r="S8" s="59"/>
    </row>
    <row r="9" spans="1:20" x14ac:dyDescent="0.35">
      <c r="R9" s="61" t="b">
        <f>R8=SUM(C8:Q8)</f>
        <v>1</v>
      </c>
    </row>
    <row r="10" spans="1:20" s="34" customFormat="1" ht="15" thickBot="1" x14ac:dyDescent="0.4">
      <c r="A10" s="32"/>
      <c r="B10" s="62" t="s">
        <v>85</v>
      </c>
      <c r="C10" s="62">
        <f t="shared" ref="C10:Q10" si="3">C4</f>
        <v>2024</v>
      </c>
      <c r="D10" s="62">
        <f t="shared" si="3"/>
        <v>2025</v>
      </c>
      <c r="E10" s="62">
        <f t="shared" si="3"/>
        <v>2026</v>
      </c>
      <c r="F10" s="62">
        <f t="shared" si="3"/>
        <v>2027</v>
      </c>
      <c r="G10" s="62">
        <f t="shared" si="3"/>
        <v>2028</v>
      </c>
      <c r="H10" s="62">
        <f t="shared" si="3"/>
        <v>2029</v>
      </c>
      <c r="I10" s="62">
        <f t="shared" si="3"/>
        <v>2030</v>
      </c>
      <c r="J10" s="62">
        <f t="shared" si="3"/>
        <v>2031</v>
      </c>
      <c r="K10" s="62">
        <f t="shared" si="3"/>
        <v>2032</v>
      </c>
      <c r="L10" s="62">
        <f t="shared" si="3"/>
        <v>2033</v>
      </c>
      <c r="M10" s="62">
        <f t="shared" si="3"/>
        <v>2034</v>
      </c>
      <c r="N10" s="62">
        <f t="shared" si="3"/>
        <v>2035</v>
      </c>
      <c r="O10" s="62">
        <f t="shared" si="3"/>
        <v>2036</v>
      </c>
      <c r="P10" s="62">
        <f t="shared" si="3"/>
        <v>2037</v>
      </c>
      <c r="Q10" s="62">
        <f t="shared" si="3"/>
        <v>2038</v>
      </c>
      <c r="R10" s="63" t="s">
        <v>86</v>
      </c>
      <c r="S10" s="63" t="s">
        <v>82</v>
      </c>
      <c r="T10" s="26" t="s">
        <v>172</v>
      </c>
    </row>
    <row r="11" spans="1:20" x14ac:dyDescent="0.35">
      <c r="A11" s="58"/>
      <c r="B11" s="64" t="str">
        <f>B5</f>
        <v>Buildings</v>
      </c>
      <c r="C11" s="203">
        <f>SUM(C12:C18)</f>
        <v>0</v>
      </c>
      <c r="D11" s="203">
        <f t="shared" ref="D11:Q11" si="4">SUM(D12:D18)</f>
        <v>0</v>
      </c>
      <c r="E11" s="203">
        <f t="shared" si="4"/>
        <v>0</v>
      </c>
      <c r="F11" s="203">
        <f t="shared" si="4"/>
        <v>0</v>
      </c>
      <c r="G11" s="203">
        <f t="shared" si="4"/>
        <v>0</v>
      </c>
      <c r="H11" s="203">
        <f t="shared" si="4"/>
        <v>0</v>
      </c>
      <c r="I11" s="203">
        <f t="shared" si="4"/>
        <v>0</v>
      </c>
      <c r="J11" s="203">
        <f t="shared" si="4"/>
        <v>0</v>
      </c>
      <c r="K11" s="203">
        <f t="shared" si="4"/>
        <v>0</v>
      </c>
      <c r="L11" s="203">
        <f t="shared" si="4"/>
        <v>0</v>
      </c>
      <c r="M11" s="203">
        <f t="shared" si="4"/>
        <v>0</v>
      </c>
      <c r="N11" s="203">
        <f t="shared" si="4"/>
        <v>0</v>
      </c>
      <c r="O11" s="203">
        <f t="shared" si="4"/>
        <v>0</v>
      </c>
      <c r="P11" s="203">
        <f t="shared" si="4"/>
        <v>0</v>
      </c>
      <c r="Q11" s="203">
        <f t="shared" si="4"/>
        <v>0</v>
      </c>
      <c r="R11" s="203">
        <f t="shared" ref="R11:R34" si="5">SUM(C11:Q11)</f>
        <v>0</v>
      </c>
      <c r="S11" s="204">
        <f>S5</f>
        <v>0</v>
      </c>
    </row>
    <row r="12" spans="1:20" x14ac:dyDescent="0.35">
      <c r="A12" s="58"/>
      <c r="B12" s="65"/>
      <c r="C12" s="205">
        <f t="shared" ref="C12:Q12" si="6">IF((C$4-$C$4)&lt;($S$11),$C5/$S$11,0)</f>
        <v>0</v>
      </c>
      <c r="D12" s="205">
        <f t="shared" si="6"/>
        <v>0</v>
      </c>
      <c r="E12" s="205">
        <f t="shared" si="6"/>
        <v>0</v>
      </c>
      <c r="F12" s="205">
        <f t="shared" si="6"/>
        <v>0</v>
      </c>
      <c r="G12" s="205">
        <f t="shared" si="6"/>
        <v>0</v>
      </c>
      <c r="H12" s="205">
        <f t="shared" si="6"/>
        <v>0</v>
      </c>
      <c r="I12" s="205">
        <f t="shared" si="6"/>
        <v>0</v>
      </c>
      <c r="J12" s="205">
        <f t="shared" si="6"/>
        <v>0</v>
      </c>
      <c r="K12" s="205">
        <f t="shared" si="6"/>
        <v>0</v>
      </c>
      <c r="L12" s="205">
        <f t="shared" si="6"/>
        <v>0</v>
      </c>
      <c r="M12" s="205">
        <f t="shared" si="6"/>
        <v>0</v>
      </c>
      <c r="N12" s="205">
        <f t="shared" si="6"/>
        <v>0</v>
      </c>
      <c r="O12" s="205">
        <f t="shared" si="6"/>
        <v>0</v>
      </c>
      <c r="P12" s="205">
        <f t="shared" si="6"/>
        <v>0</v>
      </c>
      <c r="Q12" s="205">
        <f t="shared" si="6"/>
        <v>0</v>
      </c>
      <c r="R12" s="205">
        <f t="shared" si="5"/>
        <v>0</v>
      </c>
      <c r="S12" s="206"/>
    </row>
    <row r="13" spans="1:20" x14ac:dyDescent="0.35">
      <c r="A13" s="58"/>
      <c r="B13" s="65"/>
      <c r="C13" s="205"/>
      <c r="D13" s="205">
        <f t="shared" ref="D13:Q13" si="7">IF((D$4-$D$4)&lt;($S$11),$D5/$S$11,0)</f>
        <v>0</v>
      </c>
      <c r="E13" s="205">
        <f t="shared" si="7"/>
        <v>0</v>
      </c>
      <c r="F13" s="205">
        <f t="shared" si="7"/>
        <v>0</v>
      </c>
      <c r="G13" s="205">
        <f t="shared" si="7"/>
        <v>0</v>
      </c>
      <c r="H13" s="205">
        <f t="shared" si="7"/>
        <v>0</v>
      </c>
      <c r="I13" s="205">
        <f t="shared" si="7"/>
        <v>0</v>
      </c>
      <c r="J13" s="205">
        <f t="shared" si="7"/>
        <v>0</v>
      </c>
      <c r="K13" s="205">
        <f t="shared" si="7"/>
        <v>0</v>
      </c>
      <c r="L13" s="205">
        <f t="shared" si="7"/>
        <v>0</v>
      </c>
      <c r="M13" s="205">
        <f t="shared" si="7"/>
        <v>0</v>
      </c>
      <c r="N13" s="205">
        <f t="shared" si="7"/>
        <v>0</v>
      </c>
      <c r="O13" s="205">
        <f t="shared" si="7"/>
        <v>0</v>
      </c>
      <c r="P13" s="205">
        <f t="shared" si="7"/>
        <v>0</v>
      </c>
      <c r="Q13" s="205">
        <f t="shared" si="7"/>
        <v>0</v>
      </c>
      <c r="R13" s="205">
        <f t="shared" si="5"/>
        <v>0</v>
      </c>
      <c r="S13" s="206"/>
    </row>
    <row r="14" spans="1:20" x14ac:dyDescent="0.35">
      <c r="A14" s="58"/>
      <c r="B14" s="65"/>
      <c r="C14" s="205"/>
      <c r="D14" s="205"/>
      <c r="E14" s="205">
        <f t="shared" ref="E14:Q14" si="8">IF((E$4-$E$4)&lt;($S$11),$E5/$S$11,0)</f>
        <v>0</v>
      </c>
      <c r="F14" s="205">
        <f t="shared" si="8"/>
        <v>0</v>
      </c>
      <c r="G14" s="205">
        <f t="shared" si="8"/>
        <v>0</v>
      </c>
      <c r="H14" s="205">
        <f t="shared" si="8"/>
        <v>0</v>
      </c>
      <c r="I14" s="205">
        <f t="shared" si="8"/>
        <v>0</v>
      </c>
      <c r="J14" s="205">
        <f t="shared" si="8"/>
        <v>0</v>
      </c>
      <c r="K14" s="205">
        <f t="shared" si="8"/>
        <v>0</v>
      </c>
      <c r="L14" s="205">
        <f t="shared" si="8"/>
        <v>0</v>
      </c>
      <c r="M14" s="205">
        <f t="shared" si="8"/>
        <v>0</v>
      </c>
      <c r="N14" s="205">
        <f t="shared" si="8"/>
        <v>0</v>
      </c>
      <c r="O14" s="205">
        <f t="shared" si="8"/>
        <v>0</v>
      </c>
      <c r="P14" s="205">
        <f t="shared" si="8"/>
        <v>0</v>
      </c>
      <c r="Q14" s="205">
        <f t="shared" si="8"/>
        <v>0</v>
      </c>
      <c r="R14" s="205">
        <f t="shared" si="5"/>
        <v>0</v>
      </c>
      <c r="S14" s="206"/>
    </row>
    <row r="15" spans="1:20" x14ac:dyDescent="0.35">
      <c r="A15" s="58"/>
      <c r="B15" s="65"/>
      <c r="C15" s="205"/>
      <c r="D15" s="205"/>
      <c r="E15" s="205"/>
      <c r="F15" s="205">
        <f t="shared" ref="F15:Q15" si="9">IF((F$4-$F$4)&lt;($S$11),$F5/$S$11,0)</f>
        <v>0</v>
      </c>
      <c r="G15" s="205">
        <f t="shared" si="9"/>
        <v>0</v>
      </c>
      <c r="H15" s="205">
        <f t="shared" si="9"/>
        <v>0</v>
      </c>
      <c r="I15" s="205">
        <f t="shared" si="9"/>
        <v>0</v>
      </c>
      <c r="J15" s="205">
        <f t="shared" si="9"/>
        <v>0</v>
      </c>
      <c r="K15" s="205">
        <f t="shared" si="9"/>
        <v>0</v>
      </c>
      <c r="L15" s="205">
        <f t="shared" si="9"/>
        <v>0</v>
      </c>
      <c r="M15" s="205">
        <f t="shared" si="9"/>
        <v>0</v>
      </c>
      <c r="N15" s="205">
        <f t="shared" si="9"/>
        <v>0</v>
      </c>
      <c r="O15" s="205">
        <f t="shared" si="9"/>
        <v>0</v>
      </c>
      <c r="P15" s="205">
        <f t="shared" si="9"/>
        <v>0</v>
      </c>
      <c r="Q15" s="205">
        <f t="shared" si="9"/>
        <v>0</v>
      </c>
      <c r="R15" s="205">
        <f t="shared" si="5"/>
        <v>0</v>
      </c>
      <c r="S15" s="206"/>
    </row>
    <row r="16" spans="1:20" x14ac:dyDescent="0.35">
      <c r="A16" s="58"/>
      <c r="B16" s="65"/>
      <c r="C16" s="205"/>
      <c r="D16" s="205"/>
      <c r="E16" s="205"/>
      <c r="F16" s="205"/>
      <c r="G16" s="205">
        <f t="shared" ref="G16:Q16" si="10">IF((G$4-$G$4)&lt;($S$11),$G5/$S$11,0)</f>
        <v>0</v>
      </c>
      <c r="H16" s="205">
        <f t="shared" si="10"/>
        <v>0</v>
      </c>
      <c r="I16" s="205">
        <f t="shared" si="10"/>
        <v>0</v>
      </c>
      <c r="J16" s="205">
        <f t="shared" si="10"/>
        <v>0</v>
      </c>
      <c r="K16" s="205">
        <f t="shared" si="10"/>
        <v>0</v>
      </c>
      <c r="L16" s="205">
        <f t="shared" si="10"/>
        <v>0</v>
      </c>
      <c r="M16" s="205">
        <f t="shared" si="10"/>
        <v>0</v>
      </c>
      <c r="N16" s="205">
        <f t="shared" si="10"/>
        <v>0</v>
      </c>
      <c r="O16" s="205">
        <f t="shared" si="10"/>
        <v>0</v>
      </c>
      <c r="P16" s="205">
        <f t="shared" si="10"/>
        <v>0</v>
      </c>
      <c r="Q16" s="205">
        <f t="shared" si="10"/>
        <v>0</v>
      </c>
      <c r="R16" s="205">
        <f t="shared" si="5"/>
        <v>0</v>
      </c>
      <c r="S16" s="206"/>
    </row>
    <row r="17" spans="1:19" x14ac:dyDescent="0.35">
      <c r="A17" s="58"/>
      <c r="B17" s="65"/>
      <c r="C17" s="205"/>
      <c r="D17" s="205"/>
      <c r="E17" s="205"/>
      <c r="F17" s="205"/>
      <c r="G17" s="205"/>
      <c r="H17" s="205">
        <f t="shared" ref="H17:Q17" si="11">IF((H$4-$H$4)&lt;($S$11),$H5/$S$11,0)</f>
        <v>0</v>
      </c>
      <c r="I17" s="205">
        <f t="shared" si="11"/>
        <v>0</v>
      </c>
      <c r="J17" s="205">
        <f t="shared" si="11"/>
        <v>0</v>
      </c>
      <c r="K17" s="205">
        <f t="shared" si="11"/>
        <v>0</v>
      </c>
      <c r="L17" s="205">
        <f t="shared" si="11"/>
        <v>0</v>
      </c>
      <c r="M17" s="205">
        <f t="shared" si="11"/>
        <v>0</v>
      </c>
      <c r="N17" s="205">
        <f t="shared" si="11"/>
        <v>0</v>
      </c>
      <c r="O17" s="205">
        <f t="shared" si="11"/>
        <v>0</v>
      </c>
      <c r="P17" s="205">
        <f t="shared" si="11"/>
        <v>0</v>
      </c>
      <c r="Q17" s="205">
        <f t="shared" si="11"/>
        <v>0</v>
      </c>
      <c r="R17" s="205">
        <f t="shared" si="5"/>
        <v>0</v>
      </c>
      <c r="S17" s="206"/>
    </row>
    <row r="18" spans="1:19" ht="15" thickBot="1" x14ac:dyDescent="0.4">
      <c r="A18" s="58"/>
      <c r="B18" s="66"/>
      <c r="C18" s="207"/>
      <c r="D18" s="207"/>
      <c r="E18" s="207"/>
      <c r="F18" s="207"/>
      <c r="G18" s="207"/>
      <c r="H18" s="207"/>
      <c r="I18" s="207">
        <f t="shared" ref="I18:Q18" si="12">IF((I$4-$I$4)&lt;($S$11),$I5/$S$11,0)</f>
        <v>0</v>
      </c>
      <c r="J18" s="207">
        <f t="shared" si="12"/>
        <v>0</v>
      </c>
      <c r="K18" s="207">
        <f t="shared" si="12"/>
        <v>0</v>
      </c>
      <c r="L18" s="207">
        <f t="shared" si="12"/>
        <v>0</v>
      </c>
      <c r="M18" s="207">
        <f t="shared" si="12"/>
        <v>0</v>
      </c>
      <c r="N18" s="207">
        <f t="shared" si="12"/>
        <v>0</v>
      </c>
      <c r="O18" s="207">
        <f t="shared" si="12"/>
        <v>0</v>
      </c>
      <c r="P18" s="207">
        <f t="shared" si="12"/>
        <v>0</v>
      </c>
      <c r="Q18" s="207">
        <f t="shared" si="12"/>
        <v>0</v>
      </c>
      <c r="R18" s="207">
        <f t="shared" si="5"/>
        <v>0</v>
      </c>
      <c r="S18" s="208"/>
    </row>
    <row r="19" spans="1:19" x14ac:dyDescent="0.35">
      <c r="A19" s="58"/>
      <c r="B19" s="64" t="str">
        <f>B6</f>
        <v>Equipment</v>
      </c>
      <c r="C19" s="203">
        <f>SUM(C20:C26)</f>
        <v>0</v>
      </c>
      <c r="D19" s="203">
        <f t="shared" ref="D19:Q19" si="13">SUM(D20:D26)</f>
        <v>0</v>
      </c>
      <c r="E19" s="203">
        <f t="shared" si="13"/>
        <v>0</v>
      </c>
      <c r="F19" s="203">
        <f t="shared" si="13"/>
        <v>0</v>
      </c>
      <c r="G19" s="203">
        <f t="shared" si="13"/>
        <v>0</v>
      </c>
      <c r="H19" s="203">
        <f t="shared" si="13"/>
        <v>0</v>
      </c>
      <c r="I19" s="203">
        <f t="shared" si="13"/>
        <v>0</v>
      </c>
      <c r="J19" s="203">
        <f t="shared" si="13"/>
        <v>0</v>
      </c>
      <c r="K19" s="203">
        <f t="shared" si="13"/>
        <v>0</v>
      </c>
      <c r="L19" s="203">
        <f t="shared" si="13"/>
        <v>0</v>
      </c>
      <c r="M19" s="203">
        <f t="shared" si="13"/>
        <v>0</v>
      </c>
      <c r="N19" s="203">
        <f t="shared" si="13"/>
        <v>0</v>
      </c>
      <c r="O19" s="203">
        <f t="shared" si="13"/>
        <v>0</v>
      </c>
      <c r="P19" s="203">
        <f t="shared" si="13"/>
        <v>0</v>
      </c>
      <c r="Q19" s="203">
        <f t="shared" si="13"/>
        <v>0</v>
      </c>
      <c r="R19" s="203">
        <f t="shared" si="5"/>
        <v>0</v>
      </c>
      <c r="S19" s="204">
        <f>S6</f>
        <v>0</v>
      </c>
    </row>
    <row r="20" spans="1:19" x14ac:dyDescent="0.35">
      <c r="A20" s="58"/>
      <c r="B20" s="65"/>
      <c r="C20" s="205">
        <f t="shared" ref="C20:Q20" si="14">IF((C$4-$C$4)&lt;($S$19),$C6/$S$19,0)</f>
        <v>0</v>
      </c>
      <c r="D20" s="205">
        <f t="shared" si="14"/>
        <v>0</v>
      </c>
      <c r="E20" s="205">
        <f t="shared" si="14"/>
        <v>0</v>
      </c>
      <c r="F20" s="205">
        <f t="shared" si="14"/>
        <v>0</v>
      </c>
      <c r="G20" s="205">
        <f t="shared" si="14"/>
        <v>0</v>
      </c>
      <c r="H20" s="205">
        <f t="shared" si="14"/>
        <v>0</v>
      </c>
      <c r="I20" s="205">
        <f t="shared" si="14"/>
        <v>0</v>
      </c>
      <c r="J20" s="205">
        <f t="shared" si="14"/>
        <v>0</v>
      </c>
      <c r="K20" s="205">
        <f t="shared" si="14"/>
        <v>0</v>
      </c>
      <c r="L20" s="205">
        <f t="shared" si="14"/>
        <v>0</v>
      </c>
      <c r="M20" s="205">
        <f t="shared" si="14"/>
        <v>0</v>
      </c>
      <c r="N20" s="205">
        <f t="shared" si="14"/>
        <v>0</v>
      </c>
      <c r="O20" s="205">
        <f t="shared" si="14"/>
        <v>0</v>
      </c>
      <c r="P20" s="205">
        <f t="shared" si="14"/>
        <v>0</v>
      </c>
      <c r="Q20" s="205">
        <f t="shared" si="14"/>
        <v>0</v>
      </c>
      <c r="R20" s="205">
        <f t="shared" si="5"/>
        <v>0</v>
      </c>
      <c r="S20" s="209"/>
    </row>
    <row r="21" spans="1:19" x14ac:dyDescent="0.35">
      <c r="A21" s="58"/>
      <c r="B21" s="65"/>
      <c r="C21" s="205"/>
      <c r="D21" s="205">
        <f t="shared" ref="D21:Q21" si="15">IF((D$4-$D$4)&lt;($S$19),$D6/$S$19,0)</f>
        <v>0</v>
      </c>
      <c r="E21" s="205">
        <f t="shared" si="15"/>
        <v>0</v>
      </c>
      <c r="F21" s="205">
        <f t="shared" si="15"/>
        <v>0</v>
      </c>
      <c r="G21" s="205">
        <f t="shared" si="15"/>
        <v>0</v>
      </c>
      <c r="H21" s="205">
        <f t="shared" si="15"/>
        <v>0</v>
      </c>
      <c r="I21" s="205">
        <f t="shared" si="15"/>
        <v>0</v>
      </c>
      <c r="J21" s="205">
        <f t="shared" si="15"/>
        <v>0</v>
      </c>
      <c r="K21" s="205">
        <f t="shared" si="15"/>
        <v>0</v>
      </c>
      <c r="L21" s="205">
        <f t="shared" si="15"/>
        <v>0</v>
      </c>
      <c r="M21" s="205">
        <f t="shared" si="15"/>
        <v>0</v>
      </c>
      <c r="N21" s="205">
        <f t="shared" si="15"/>
        <v>0</v>
      </c>
      <c r="O21" s="205">
        <f t="shared" si="15"/>
        <v>0</v>
      </c>
      <c r="P21" s="205">
        <f t="shared" si="15"/>
        <v>0</v>
      </c>
      <c r="Q21" s="205">
        <f t="shared" si="15"/>
        <v>0</v>
      </c>
      <c r="R21" s="205">
        <f t="shared" si="5"/>
        <v>0</v>
      </c>
      <c r="S21" s="206"/>
    </row>
    <row r="22" spans="1:19" x14ac:dyDescent="0.35">
      <c r="A22" s="58"/>
      <c r="B22" s="65"/>
      <c r="C22" s="205"/>
      <c r="D22" s="205"/>
      <c r="E22" s="205">
        <f t="shared" ref="E22:Q22" si="16">IF((E$4-$E$4)&lt;($S$19),$E6/$S$19,0)</f>
        <v>0</v>
      </c>
      <c r="F22" s="205">
        <f t="shared" si="16"/>
        <v>0</v>
      </c>
      <c r="G22" s="205">
        <f t="shared" si="16"/>
        <v>0</v>
      </c>
      <c r="H22" s="205">
        <f t="shared" si="16"/>
        <v>0</v>
      </c>
      <c r="I22" s="205">
        <f t="shared" si="16"/>
        <v>0</v>
      </c>
      <c r="J22" s="205">
        <f t="shared" si="16"/>
        <v>0</v>
      </c>
      <c r="K22" s="205">
        <f t="shared" si="16"/>
        <v>0</v>
      </c>
      <c r="L22" s="205">
        <f t="shared" si="16"/>
        <v>0</v>
      </c>
      <c r="M22" s="205">
        <f t="shared" si="16"/>
        <v>0</v>
      </c>
      <c r="N22" s="205">
        <f t="shared" si="16"/>
        <v>0</v>
      </c>
      <c r="O22" s="205">
        <f t="shared" si="16"/>
        <v>0</v>
      </c>
      <c r="P22" s="205">
        <f t="shared" si="16"/>
        <v>0</v>
      </c>
      <c r="Q22" s="205">
        <f t="shared" si="16"/>
        <v>0</v>
      </c>
      <c r="R22" s="205">
        <f t="shared" si="5"/>
        <v>0</v>
      </c>
      <c r="S22" s="206"/>
    </row>
    <row r="23" spans="1:19" x14ac:dyDescent="0.35">
      <c r="A23" s="58"/>
      <c r="B23" s="65"/>
      <c r="C23" s="205"/>
      <c r="D23" s="205"/>
      <c r="E23" s="205"/>
      <c r="F23" s="205">
        <f t="shared" ref="F23:Q23" si="17">IF((F$4-$F$4)&lt;($S$19),$F6/$S$19,0)</f>
        <v>0</v>
      </c>
      <c r="G23" s="205">
        <f t="shared" si="17"/>
        <v>0</v>
      </c>
      <c r="H23" s="205">
        <f t="shared" si="17"/>
        <v>0</v>
      </c>
      <c r="I23" s="205">
        <f t="shared" si="17"/>
        <v>0</v>
      </c>
      <c r="J23" s="205">
        <f t="shared" si="17"/>
        <v>0</v>
      </c>
      <c r="K23" s="205">
        <f t="shared" si="17"/>
        <v>0</v>
      </c>
      <c r="L23" s="205">
        <f t="shared" si="17"/>
        <v>0</v>
      </c>
      <c r="M23" s="205">
        <f t="shared" si="17"/>
        <v>0</v>
      </c>
      <c r="N23" s="205">
        <f t="shared" si="17"/>
        <v>0</v>
      </c>
      <c r="O23" s="205">
        <f t="shared" si="17"/>
        <v>0</v>
      </c>
      <c r="P23" s="205">
        <f t="shared" si="17"/>
        <v>0</v>
      </c>
      <c r="Q23" s="205">
        <f t="shared" si="17"/>
        <v>0</v>
      </c>
      <c r="R23" s="205">
        <f t="shared" si="5"/>
        <v>0</v>
      </c>
      <c r="S23" s="206"/>
    </row>
    <row r="24" spans="1:19" x14ac:dyDescent="0.35">
      <c r="A24" s="58"/>
      <c r="B24" s="65"/>
      <c r="C24" s="205"/>
      <c r="D24" s="205"/>
      <c r="E24" s="205"/>
      <c r="F24" s="205"/>
      <c r="G24" s="205">
        <f t="shared" ref="G24:Q24" si="18">IF((G$4-$G$4)&lt;($S$19),$G6/$S$19,0)</f>
        <v>0</v>
      </c>
      <c r="H24" s="205">
        <f t="shared" si="18"/>
        <v>0</v>
      </c>
      <c r="I24" s="205">
        <f t="shared" si="18"/>
        <v>0</v>
      </c>
      <c r="J24" s="205">
        <f t="shared" si="18"/>
        <v>0</v>
      </c>
      <c r="K24" s="205">
        <f t="shared" si="18"/>
        <v>0</v>
      </c>
      <c r="L24" s="205">
        <f t="shared" si="18"/>
        <v>0</v>
      </c>
      <c r="M24" s="205">
        <f t="shared" si="18"/>
        <v>0</v>
      </c>
      <c r="N24" s="205">
        <f t="shared" si="18"/>
        <v>0</v>
      </c>
      <c r="O24" s="205">
        <f t="shared" si="18"/>
        <v>0</v>
      </c>
      <c r="P24" s="205">
        <f t="shared" si="18"/>
        <v>0</v>
      </c>
      <c r="Q24" s="205">
        <f t="shared" si="18"/>
        <v>0</v>
      </c>
      <c r="R24" s="205">
        <f t="shared" si="5"/>
        <v>0</v>
      </c>
      <c r="S24" s="206"/>
    </row>
    <row r="25" spans="1:19" x14ac:dyDescent="0.35">
      <c r="A25" s="58"/>
      <c r="B25" s="65"/>
      <c r="C25" s="205"/>
      <c r="D25" s="205"/>
      <c r="E25" s="205"/>
      <c r="F25" s="205"/>
      <c r="G25" s="205"/>
      <c r="H25" s="205">
        <f t="shared" ref="H25:Q25" si="19">IF((H$4-$H$4)&lt;($S$19),$H6/$S$19,0)</f>
        <v>0</v>
      </c>
      <c r="I25" s="205">
        <f t="shared" si="19"/>
        <v>0</v>
      </c>
      <c r="J25" s="205">
        <f t="shared" si="19"/>
        <v>0</v>
      </c>
      <c r="K25" s="205">
        <f t="shared" si="19"/>
        <v>0</v>
      </c>
      <c r="L25" s="205">
        <f t="shared" si="19"/>
        <v>0</v>
      </c>
      <c r="M25" s="205">
        <f t="shared" si="19"/>
        <v>0</v>
      </c>
      <c r="N25" s="205">
        <f t="shared" si="19"/>
        <v>0</v>
      </c>
      <c r="O25" s="205">
        <f t="shared" si="19"/>
        <v>0</v>
      </c>
      <c r="P25" s="205">
        <f t="shared" si="19"/>
        <v>0</v>
      </c>
      <c r="Q25" s="205">
        <f t="shared" si="19"/>
        <v>0</v>
      </c>
      <c r="R25" s="205">
        <f t="shared" si="5"/>
        <v>0</v>
      </c>
      <c r="S25" s="206"/>
    </row>
    <row r="26" spans="1:19" ht="15" thickBot="1" x14ac:dyDescent="0.4">
      <c r="A26" s="58"/>
      <c r="B26" s="66"/>
      <c r="C26" s="207"/>
      <c r="D26" s="207"/>
      <c r="E26" s="207"/>
      <c r="F26" s="207"/>
      <c r="G26" s="207"/>
      <c r="H26" s="207"/>
      <c r="I26" s="207">
        <f t="shared" ref="I26:Q26" si="20">IF((I$4-$I$4)&lt;($S$19),$I6/$S$19,0)</f>
        <v>0</v>
      </c>
      <c r="J26" s="207">
        <f t="shared" si="20"/>
        <v>0</v>
      </c>
      <c r="K26" s="207">
        <f t="shared" si="20"/>
        <v>0</v>
      </c>
      <c r="L26" s="207">
        <f t="shared" si="20"/>
        <v>0</v>
      </c>
      <c r="M26" s="207">
        <f t="shared" si="20"/>
        <v>0</v>
      </c>
      <c r="N26" s="207">
        <f t="shared" si="20"/>
        <v>0</v>
      </c>
      <c r="O26" s="207">
        <f t="shared" si="20"/>
        <v>0</v>
      </c>
      <c r="P26" s="207">
        <f t="shared" si="20"/>
        <v>0</v>
      </c>
      <c r="Q26" s="207">
        <f t="shared" si="20"/>
        <v>0</v>
      </c>
      <c r="R26" s="207">
        <f t="shared" si="5"/>
        <v>0</v>
      </c>
      <c r="S26" s="208"/>
    </row>
    <row r="27" spans="1:19" x14ac:dyDescent="0.35">
      <c r="A27" s="58"/>
      <c r="B27" s="64" t="str">
        <f>B7</f>
        <v>Other</v>
      </c>
      <c r="C27" s="203">
        <f>SUM(C28:C34)</f>
        <v>0</v>
      </c>
      <c r="D27" s="203">
        <f t="shared" ref="D27:Q27" si="21">SUM(D28:D34)</f>
        <v>0</v>
      </c>
      <c r="E27" s="203">
        <f t="shared" si="21"/>
        <v>0</v>
      </c>
      <c r="F27" s="203">
        <f t="shared" si="21"/>
        <v>0</v>
      </c>
      <c r="G27" s="203">
        <f t="shared" si="21"/>
        <v>0</v>
      </c>
      <c r="H27" s="203">
        <f t="shared" si="21"/>
        <v>0</v>
      </c>
      <c r="I27" s="203">
        <f t="shared" si="21"/>
        <v>0</v>
      </c>
      <c r="J27" s="203">
        <f t="shared" si="21"/>
        <v>0</v>
      </c>
      <c r="K27" s="203">
        <f t="shared" si="21"/>
        <v>0</v>
      </c>
      <c r="L27" s="203">
        <f t="shared" si="21"/>
        <v>0</v>
      </c>
      <c r="M27" s="203">
        <f t="shared" si="21"/>
        <v>0</v>
      </c>
      <c r="N27" s="203">
        <f t="shared" si="21"/>
        <v>0</v>
      </c>
      <c r="O27" s="203">
        <f t="shared" si="21"/>
        <v>0</v>
      </c>
      <c r="P27" s="203">
        <f t="shared" si="21"/>
        <v>0</v>
      </c>
      <c r="Q27" s="203">
        <f t="shared" si="21"/>
        <v>0</v>
      </c>
      <c r="R27" s="203">
        <f t="shared" si="5"/>
        <v>0</v>
      </c>
      <c r="S27" s="204">
        <f>S7</f>
        <v>0</v>
      </c>
    </row>
    <row r="28" spans="1:19" x14ac:dyDescent="0.35">
      <c r="A28" s="58"/>
      <c r="B28" s="65"/>
      <c r="C28" s="205">
        <f t="shared" ref="C28:Q28" si="22">IF((C$4-$C$4)&lt;($S$27),$C7/$S$27,0)</f>
        <v>0</v>
      </c>
      <c r="D28" s="205">
        <f t="shared" si="22"/>
        <v>0</v>
      </c>
      <c r="E28" s="205">
        <f t="shared" si="22"/>
        <v>0</v>
      </c>
      <c r="F28" s="205">
        <f t="shared" si="22"/>
        <v>0</v>
      </c>
      <c r="G28" s="205">
        <f t="shared" si="22"/>
        <v>0</v>
      </c>
      <c r="H28" s="205">
        <f t="shared" si="22"/>
        <v>0</v>
      </c>
      <c r="I28" s="205">
        <f t="shared" si="22"/>
        <v>0</v>
      </c>
      <c r="J28" s="205">
        <f t="shared" si="22"/>
        <v>0</v>
      </c>
      <c r="K28" s="205">
        <f t="shared" si="22"/>
        <v>0</v>
      </c>
      <c r="L28" s="205">
        <f t="shared" si="22"/>
        <v>0</v>
      </c>
      <c r="M28" s="205">
        <f t="shared" si="22"/>
        <v>0</v>
      </c>
      <c r="N28" s="205">
        <f t="shared" si="22"/>
        <v>0</v>
      </c>
      <c r="O28" s="205">
        <f t="shared" si="22"/>
        <v>0</v>
      </c>
      <c r="P28" s="205">
        <f t="shared" si="22"/>
        <v>0</v>
      </c>
      <c r="Q28" s="205">
        <f t="shared" si="22"/>
        <v>0</v>
      </c>
      <c r="R28" s="205">
        <f t="shared" si="5"/>
        <v>0</v>
      </c>
      <c r="S28" s="209"/>
    </row>
    <row r="29" spans="1:19" x14ac:dyDescent="0.35">
      <c r="A29" s="58"/>
      <c r="B29" s="65"/>
      <c r="C29" s="205"/>
      <c r="D29" s="205">
        <f t="shared" ref="D29:Q29" si="23">IF((D$4-$D$4)&lt;($S$27),$D7/$S$27,0)</f>
        <v>0</v>
      </c>
      <c r="E29" s="205">
        <f t="shared" si="23"/>
        <v>0</v>
      </c>
      <c r="F29" s="205">
        <f t="shared" si="23"/>
        <v>0</v>
      </c>
      <c r="G29" s="205">
        <f t="shared" si="23"/>
        <v>0</v>
      </c>
      <c r="H29" s="205">
        <f t="shared" si="23"/>
        <v>0</v>
      </c>
      <c r="I29" s="205">
        <f t="shared" si="23"/>
        <v>0</v>
      </c>
      <c r="J29" s="205">
        <f t="shared" si="23"/>
        <v>0</v>
      </c>
      <c r="K29" s="205">
        <f t="shared" si="23"/>
        <v>0</v>
      </c>
      <c r="L29" s="205">
        <f t="shared" si="23"/>
        <v>0</v>
      </c>
      <c r="M29" s="205">
        <f t="shared" si="23"/>
        <v>0</v>
      </c>
      <c r="N29" s="205">
        <f t="shared" si="23"/>
        <v>0</v>
      </c>
      <c r="O29" s="205">
        <f t="shared" si="23"/>
        <v>0</v>
      </c>
      <c r="P29" s="205">
        <f t="shared" si="23"/>
        <v>0</v>
      </c>
      <c r="Q29" s="205">
        <f t="shared" si="23"/>
        <v>0</v>
      </c>
      <c r="R29" s="205">
        <f t="shared" si="5"/>
        <v>0</v>
      </c>
      <c r="S29" s="206"/>
    </row>
    <row r="30" spans="1:19" x14ac:dyDescent="0.35">
      <c r="A30" s="58"/>
      <c r="B30" s="65"/>
      <c r="C30" s="205"/>
      <c r="D30" s="205"/>
      <c r="E30" s="205">
        <f t="shared" ref="E30:Q30" si="24">IF((E$4-$E$4)&lt;($S$27),$E7/$S$27,0)</f>
        <v>0</v>
      </c>
      <c r="F30" s="205">
        <f t="shared" si="24"/>
        <v>0</v>
      </c>
      <c r="G30" s="205">
        <f t="shared" si="24"/>
        <v>0</v>
      </c>
      <c r="H30" s="205">
        <f t="shared" si="24"/>
        <v>0</v>
      </c>
      <c r="I30" s="205">
        <f t="shared" si="24"/>
        <v>0</v>
      </c>
      <c r="J30" s="205">
        <f t="shared" si="24"/>
        <v>0</v>
      </c>
      <c r="K30" s="205">
        <f t="shared" si="24"/>
        <v>0</v>
      </c>
      <c r="L30" s="205">
        <f t="shared" si="24"/>
        <v>0</v>
      </c>
      <c r="M30" s="205">
        <f t="shared" si="24"/>
        <v>0</v>
      </c>
      <c r="N30" s="205">
        <f t="shared" si="24"/>
        <v>0</v>
      </c>
      <c r="O30" s="205">
        <f t="shared" si="24"/>
        <v>0</v>
      </c>
      <c r="P30" s="205">
        <f t="shared" si="24"/>
        <v>0</v>
      </c>
      <c r="Q30" s="205">
        <f t="shared" si="24"/>
        <v>0</v>
      </c>
      <c r="R30" s="205">
        <f t="shared" si="5"/>
        <v>0</v>
      </c>
      <c r="S30" s="206"/>
    </row>
    <row r="31" spans="1:19" x14ac:dyDescent="0.35">
      <c r="A31" s="58"/>
      <c r="B31" s="65"/>
      <c r="C31" s="205"/>
      <c r="D31" s="205"/>
      <c r="E31" s="205"/>
      <c r="F31" s="205">
        <f t="shared" ref="F31:Q31" si="25">IF((F$4-$F$4)&lt;($S$27),$F7/$S$27,0)</f>
        <v>0</v>
      </c>
      <c r="G31" s="205">
        <f t="shared" si="25"/>
        <v>0</v>
      </c>
      <c r="H31" s="205">
        <f t="shared" si="25"/>
        <v>0</v>
      </c>
      <c r="I31" s="205">
        <f t="shared" si="25"/>
        <v>0</v>
      </c>
      <c r="J31" s="205">
        <f t="shared" si="25"/>
        <v>0</v>
      </c>
      <c r="K31" s="205">
        <f t="shared" si="25"/>
        <v>0</v>
      </c>
      <c r="L31" s="205">
        <f t="shared" si="25"/>
        <v>0</v>
      </c>
      <c r="M31" s="205">
        <f t="shared" si="25"/>
        <v>0</v>
      </c>
      <c r="N31" s="205">
        <f t="shared" si="25"/>
        <v>0</v>
      </c>
      <c r="O31" s="205">
        <f t="shared" si="25"/>
        <v>0</v>
      </c>
      <c r="P31" s="205">
        <f t="shared" si="25"/>
        <v>0</v>
      </c>
      <c r="Q31" s="205">
        <f t="shared" si="25"/>
        <v>0</v>
      </c>
      <c r="R31" s="205">
        <f t="shared" si="5"/>
        <v>0</v>
      </c>
      <c r="S31" s="206"/>
    </row>
    <row r="32" spans="1:19" x14ac:dyDescent="0.35">
      <c r="A32" s="58"/>
      <c r="B32" s="65"/>
      <c r="C32" s="205"/>
      <c r="D32" s="205"/>
      <c r="E32" s="205"/>
      <c r="F32" s="205"/>
      <c r="G32" s="205">
        <f t="shared" ref="G32:Q32" si="26">IF((G$4-$G$4)&lt;($S$27),$G7/$S$27,0)</f>
        <v>0</v>
      </c>
      <c r="H32" s="205">
        <f t="shared" si="26"/>
        <v>0</v>
      </c>
      <c r="I32" s="205">
        <f t="shared" si="26"/>
        <v>0</v>
      </c>
      <c r="J32" s="205">
        <f t="shared" si="26"/>
        <v>0</v>
      </c>
      <c r="K32" s="205">
        <f t="shared" si="26"/>
        <v>0</v>
      </c>
      <c r="L32" s="205">
        <f t="shared" si="26"/>
        <v>0</v>
      </c>
      <c r="M32" s="205">
        <f t="shared" si="26"/>
        <v>0</v>
      </c>
      <c r="N32" s="205">
        <f t="shared" si="26"/>
        <v>0</v>
      </c>
      <c r="O32" s="205">
        <f t="shared" si="26"/>
        <v>0</v>
      </c>
      <c r="P32" s="205">
        <f t="shared" si="26"/>
        <v>0</v>
      </c>
      <c r="Q32" s="205">
        <f t="shared" si="26"/>
        <v>0</v>
      </c>
      <c r="R32" s="205">
        <f t="shared" si="5"/>
        <v>0</v>
      </c>
      <c r="S32" s="206"/>
    </row>
    <row r="33" spans="1:20" x14ac:dyDescent="0.35">
      <c r="A33" s="58"/>
      <c r="B33" s="65"/>
      <c r="C33" s="205"/>
      <c r="D33" s="205"/>
      <c r="E33" s="205"/>
      <c r="F33" s="205"/>
      <c r="G33" s="205"/>
      <c r="H33" s="205">
        <f t="shared" ref="H33:Q33" si="27">IF((H$4-$H$4)&lt;($S$27),$H7/$S$27,0)</f>
        <v>0</v>
      </c>
      <c r="I33" s="205">
        <f t="shared" si="27"/>
        <v>0</v>
      </c>
      <c r="J33" s="205">
        <f t="shared" si="27"/>
        <v>0</v>
      </c>
      <c r="K33" s="205">
        <f t="shared" si="27"/>
        <v>0</v>
      </c>
      <c r="L33" s="205">
        <f t="shared" si="27"/>
        <v>0</v>
      </c>
      <c r="M33" s="205">
        <f t="shared" si="27"/>
        <v>0</v>
      </c>
      <c r="N33" s="205">
        <f t="shared" si="27"/>
        <v>0</v>
      </c>
      <c r="O33" s="205">
        <f t="shared" si="27"/>
        <v>0</v>
      </c>
      <c r="P33" s="205">
        <f t="shared" si="27"/>
        <v>0</v>
      </c>
      <c r="Q33" s="205">
        <f t="shared" si="27"/>
        <v>0</v>
      </c>
      <c r="R33" s="205">
        <f t="shared" si="5"/>
        <v>0</v>
      </c>
      <c r="S33" s="206"/>
    </row>
    <row r="34" spans="1:20" ht="15" thickBot="1" x14ac:dyDescent="0.4">
      <c r="A34" s="58"/>
      <c r="B34" s="66"/>
      <c r="C34" s="207"/>
      <c r="D34" s="207"/>
      <c r="E34" s="207"/>
      <c r="F34" s="207"/>
      <c r="G34" s="207"/>
      <c r="H34" s="207"/>
      <c r="I34" s="207">
        <f t="shared" ref="I34:Q34" si="28">IF((I$4-$I$4)&lt;($S$27),$I7/$S$27,0)</f>
        <v>0</v>
      </c>
      <c r="J34" s="207">
        <f t="shared" si="28"/>
        <v>0</v>
      </c>
      <c r="K34" s="207">
        <f t="shared" si="28"/>
        <v>0</v>
      </c>
      <c r="L34" s="207">
        <f t="shared" si="28"/>
        <v>0</v>
      </c>
      <c r="M34" s="207">
        <f t="shared" si="28"/>
        <v>0</v>
      </c>
      <c r="N34" s="207">
        <f t="shared" si="28"/>
        <v>0</v>
      </c>
      <c r="O34" s="207">
        <f t="shared" si="28"/>
        <v>0</v>
      </c>
      <c r="P34" s="207">
        <f t="shared" si="28"/>
        <v>0</v>
      </c>
      <c r="Q34" s="207">
        <f t="shared" si="28"/>
        <v>0</v>
      </c>
      <c r="R34" s="207">
        <f t="shared" si="5"/>
        <v>0</v>
      </c>
      <c r="S34" s="208"/>
    </row>
    <row r="35" spans="1:20" s="34" customFormat="1" x14ac:dyDescent="0.35">
      <c r="A35" s="32"/>
      <c r="B35" s="30" t="s">
        <v>84</v>
      </c>
      <c r="C35" s="210">
        <f>C11+C19+C27</f>
        <v>0</v>
      </c>
      <c r="D35" s="210">
        <f t="shared" ref="D35:R35" si="29">D11+D19+D27</f>
        <v>0</v>
      </c>
      <c r="E35" s="210">
        <f t="shared" si="29"/>
        <v>0</v>
      </c>
      <c r="F35" s="210">
        <f t="shared" si="29"/>
        <v>0</v>
      </c>
      <c r="G35" s="210">
        <f t="shared" si="29"/>
        <v>0</v>
      </c>
      <c r="H35" s="210">
        <f t="shared" si="29"/>
        <v>0</v>
      </c>
      <c r="I35" s="210">
        <f t="shared" si="29"/>
        <v>0</v>
      </c>
      <c r="J35" s="210">
        <f t="shared" si="29"/>
        <v>0</v>
      </c>
      <c r="K35" s="210">
        <f t="shared" si="29"/>
        <v>0</v>
      </c>
      <c r="L35" s="210">
        <f t="shared" si="29"/>
        <v>0</v>
      </c>
      <c r="M35" s="210">
        <f t="shared" si="29"/>
        <v>0</v>
      </c>
      <c r="N35" s="210">
        <f t="shared" si="29"/>
        <v>0</v>
      </c>
      <c r="O35" s="210">
        <f t="shared" si="29"/>
        <v>0</v>
      </c>
      <c r="P35" s="210">
        <f t="shared" si="29"/>
        <v>0</v>
      </c>
      <c r="Q35" s="210">
        <f t="shared" si="29"/>
        <v>0</v>
      </c>
      <c r="R35" s="210">
        <f t="shared" si="29"/>
        <v>0</v>
      </c>
      <c r="S35" s="211"/>
    </row>
    <row r="36" spans="1:20" x14ac:dyDescent="0.35">
      <c r="D36" s="67"/>
      <c r="E36" s="67"/>
      <c r="F36" s="67"/>
      <c r="G36" s="67"/>
      <c r="H36" s="67"/>
      <c r="I36" s="67"/>
      <c r="J36" s="67"/>
      <c r="K36" s="67"/>
      <c r="L36" s="67"/>
      <c r="M36" s="67"/>
      <c r="N36" s="67"/>
      <c r="O36" s="67"/>
      <c r="P36" s="67"/>
      <c r="Q36" s="67"/>
      <c r="R36" s="67"/>
      <c r="S36" s="67"/>
    </row>
    <row r="37" spans="1:20" s="23" customFormat="1" ht="13.9" customHeight="1" x14ac:dyDescent="0.4">
      <c r="A37" s="24" t="s">
        <v>34</v>
      </c>
      <c r="B37" s="24"/>
      <c r="C37" s="24"/>
      <c r="D37" s="24"/>
      <c r="E37" s="24"/>
      <c r="F37" s="24"/>
      <c r="G37" s="24"/>
      <c r="H37" s="24"/>
      <c r="I37" s="24"/>
      <c r="J37" s="24"/>
      <c r="K37" s="24"/>
      <c r="L37" s="24"/>
      <c r="M37" s="24"/>
      <c r="N37" s="24"/>
      <c r="O37" s="24"/>
      <c r="P37" s="24"/>
      <c r="Q37" s="24"/>
      <c r="R37" s="24"/>
      <c r="S37" s="24"/>
    </row>
    <row r="38" spans="1:20" s="34" customFormat="1" x14ac:dyDescent="0.35">
      <c r="A38" s="32"/>
      <c r="B38" s="30" t="s">
        <v>81</v>
      </c>
      <c r="C38" s="30">
        <v>2024</v>
      </c>
      <c r="D38" s="30">
        <f>C38+1</f>
        <v>2025</v>
      </c>
      <c r="E38" s="30">
        <f t="shared" ref="E38:Q38" si="30">D38+1</f>
        <v>2026</v>
      </c>
      <c r="F38" s="30">
        <f t="shared" si="30"/>
        <v>2027</v>
      </c>
      <c r="G38" s="30">
        <f t="shared" si="30"/>
        <v>2028</v>
      </c>
      <c r="H38" s="30">
        <f t="shared" si="30"/>
        <v>2029</v>
      </c>
      <c r="I38" s="30">
        <f t="shared" si="30"/>
        <v>2030</v>
      </c>
      <c r="J38" s="30">
        <f t="shared" si="30"/>
        <v>2031</v>
      </c>
      <c r="K38" s="30">
        <f t="shared" si="30"/>
        <v>2032</v>
      </c>
      <c r="L38" s="30">
        <f t="shared" si="30"/>
        <v>2033</v>
      </c>
      <c r="M38" s="30">
        <f t="shared" si="30"/>
        <v>2034</v>
      </c>
      <c r="N38" s="30">
        <f t="shared" si="30"/>
        <v>2035</v>
      </c>
      <c r="O38" s="30">
        <f t="shared" si="30"/>
        <v>2036</v>
      </c>
      <c r="P38" s="30">
        <f t="shared" si="30"/>
        <v>2037</v>
      </c>
      <c r="Q38" s="30">
        <f t="shared" si="30"/>
        <v>2038</v>
      </c>
      <c r="R38" s="57" t="s">
        <v>31</v>
      </c>
      <c r="S38" s="57" t="s">
        <v>82</v>
      </c>
    </row>
    <row r="39" spans="1:20" x14ac:dyDescent="0.35">
      <c r="A39" s="58"/>
      <c r="B39" s="31" t="str">
        <f>capex!B29</f>
        <v>Buildings</v>
      </c>
      <c r="C39" s="31">
        <f>capex!C29</f>
        <v>0</v>
      </c>
      <c r="D39" s="31">
        <f>capex!D29</f>
        <v>0</v>
      </c>
      <c r="E39" s="31">
        <f>capex!E29</f>
        <v>0</v>
      </c>
      <c r="F39" s="31">
        <f>capex!F29</f>
        <v>0</v>
      </c>
      <c r="G39" s="31">
        <f>capex!G29</f>
        <v>0</v>
      </c>
      <c r="H39" s="31">
        <f>capex!H29</f>
        <v>0</v>
      </c>
      <c r="I39" s="31">
        <f>capex!I29</f>
        <v>0</v>
      </c>
      <c r="J39" s="31">
        <f>capex!J29</f>
        <v>0</v>
      </c>
      <c r="K39" s="31">
        <f>capex!K29</f>
        <v>0</v>
      </c>
      <c r="L39" s="31">
        <f>capex!L29</f>
        <v>0</v>
      </c>
      <c r="M39" s="31">
        <f>capex!M29</f>
        <v>0</v>
      </c>
      <c r="N39" s="31">
        <f>capex!N29</f>
        <v>0</v>
      </c>
      <c r="O39" s="31">
        <f>capex!O29</f>
        <v>0</v>
      </c>
      <c r="P39" s="31">
        <f>capex!P29</f>
        <v>0</v>
      </c>
      <c r="Q39" s="31">
        <f>capex!Q29</f>
        <v>0</v>
      </c>
      <c r="R39" s="31">
        <f>SUM(C39:Q39)</f>
        <v>0</v>
      </c>
      <c r="S39" s="276"/>
      <c r="T39" s="50" t="s">
        <v>83</v>
      </c>
    </row>
    <row r="40" spans="1:20" x14ac:dyDescent="0.35">
      <c r="A40" s="58"/>
      <c r="B40" s="31" t="str">
        <f>capex!B39</f>
        <v>Equipment</v>
      </c>
      <c r="C40" s="31">
        <f>capex!C39</f>
        <v>0</v>
      </c>
      <c r="D40" s="31">
        <f>capex!D39</f>
        <v>0</v>
      </c>
      <c r="E40" s="31">
        <f>capex!E39</f>
        <v>0</v>
      </c>
      <c r="F40" s="31">
        <f>capex!F39</f>
        <v>0</v>
      </c>
      <c r="G40" s="31">
        <f>capex!G39</f>
        <v>0</v>
      </c>
      <c r="H40" s="31">
        <f>capex!H39</f>
        <v>0</v>
      </c>
      <c r="I40" s="31">
        <f>capex!I39</f>
        <v>0</v>
      </c>
      <c r="J40" s="31">
        <f>capex!J39</f>
        <v>0</v>
      </c>
      <c r="K40" s="31">
        <f>capex!K39</f>
        <v>0</v>
      </c>
      <c r="L40" s="31">
        <f>capex!L39</f>
        <v>0</v>
      </c>
      <c r="M40" s="31">
        <f>capex!M39</f>
        <v>0</v>
      </c>
      <c r="N40" s="31">
        <f>capex!N39</f>
        <v>0</v>
      </c>
      <c r="O40" s="31">
        <f>capex!O39</f>
        <v>0</v>
      </c>
      <c r="P40" s="31">
        <f>capex!P39</f>
        <v>0</v>
      </c>
      <c r="Q40" s="31">
        <f>capex!Q39</f>
        <v>0</v>
      </c>
      <c r="R40" s="31">
        <f t="shared" ref="R40:R41" si="31">SUM(C40:Q40)</f>
        <v>0</v>
      </c>
      <c r="S40" s="276"/>
      <c r="T40" s="50" t="s">
        <v>83</v>
      </c>
    </row>
    <row r="41" spans="1:20" x14ac:dyDescent="0.35">
      <c r="A41" s="58"/>
      <c r="B41" s="31" t="str">
        <f>capex!B44</f>
        <v>Other</v>
      </c>
      <c r="C41" s="31">
        <f>capex!C44</f>
        <v>0</v>
      </c>
      <c r="D41" s="31">
        <f>capex!D44</f>
        <v>0</v>
      </c>
      <c r="E41" s="31">
        <f>capex!E44</f>
        <v>0</v>
      </c>
      <c r="F41" s="31">
        <f>capex!F44</f>
        <v>0</v>
      </c>
      <c r="G41" s="31">
        <f>capex!G44</f>
        <v>0</v>
      </c>
      <c r="H41" s="31">
        <f>capex!H44</f>
        <v>0</v>
      </c>
      <c r="I41" s="31">
        <f>capex!I44</f>
        <v>0</v>
      </c>
      <c r="J41" s="31">
        <f>capex!J44</f>
        <v>0</v>
      </c>
      <c r="K41" s="31">
        <f>capex!K44</f>
        <v>0</v>
      </c>
      <c r="L41" s="31">
        <f>capex!L44</f>
        <v>0</v>
      </c>
      <c r="M41" s="31">
        <f>capex!M44</f>
        <v>0</v>
      </c>
      <c r="N41" s="31">
        <f>capex!N44</f>
        <v>0</v>
      </c>
      <c r="O41" s="31">
        <f>capex!O44</f>
        <v>0</v>
      </c>
      <c r="P41" s="31">
        <f>capex!P44</f>
        <v>0</v>
      </c>
      <c r="Q41" s="31">
        <f>capex!Q44</f>
        <v>0</v>
      </c>
      <c r="R41" s="31">
        <f t="shared" si="31"/>
        <v>0</v>
      </c>
      <c r="S41" s="276"/>
      <c r="T41" s="50" t="s">
        <v>83</v>
      </c>
    </row>
    <row r="42" spans="1:20" x14ac:dyDescent="0.35">
      <c r="A42" s="58"/>
      <c r="B42" s="59" t="s">
        <v>84</v>
      </c>
      <c r="C42" s="59">
        <f t="shared" ref="C42:R42" si="32">SUM(C39:C41)</f>
        <v>0</v>
      </c>
      <c r="D42" s="59">
        <f t="shared" si="32"/>
        <v>0</v>
      </c>
      <c r="E42" s="59">
        <f t="shared" si="32"/>
        <v>0</v>
      </c>
      <c r="F42" s="59">
        <f t="shared" si="32"/>
        <v>0</v>
      </c>
      <c r="G42" s="59">
        <f t="shared" si="32"/>
        <v>0</v>
      </c>
      <c r="H42" s="59">
        <f t="shared" si="32"/>
        <v>0</v>
      </c>
      <c r="I42" s="59">
        <f t="shared" si="32"/>
        <v>0</v>
      </c>
      <c r="J42" s="59">
        <f t="shared" si="32"/>
        <v>0</v>
      </c>
      <c r="K42" s="59">
        <f t="shared" si="32"/>
        <v>0</v>
      </c>
      <c r="L42" s="59">
        <f t="shared" si="32"/>
        <v>0</v>
      </c>
      <c r="M42" s="59">
        <f t="shared" si="32"/>
        <v>0</v>
      </c>
      <c r="N42" s="59">
        <f t="shared" si="32"/>
        <v>0</v>
      </c>
      <c r="O42" s="59">
        <f t="shared" si="32"/>
        <v>0</v>
      </c>
      <c r="P42" s="59">
        <f t="shared" si="32"/>
        <v>0</v>
      </c>
      <c r="Q42" s="59">
        <f t="shared" si="32"/>
        <v>0</v>
      </c>
      <c r="R42" s="59">
        <f t="shared" si="32"/>
        <v>0</v>
      </c>
      <c r="S42" s="59"/>
    </row>
    <row r="43" spans="1:20" x14ac:dyDescent="0.35">
      <c r="R43" s="61" t="b">
        <f>R42=SUM(C42:Q42)</f>
        <v>1</v>
      </c>
    </row>
    <row r="44" spans="1:20" s="34" customFormat="1" ht="15" thickBot="1" x14ac:dyDescent="0.4">
      <c r="A44" s="32"/>
      <c r="B44" s="62" t="s">
        <v>85</v>
      </c>
      <c r="C44" s="62">
        <f t="shared" ref="C44:Q44" si="33">C38</f>
        <v>2024</v>
      </c>
      <c r="D44" s="62">
        <f t="shared" si="33"/>
        <v>2025</v>
      </c>
      <c r="E44" s="62">
        <f t="shared" si="33"/>
        <v>2026</v>
      </c>
      <c r="F44" s="62">
        <f t="shared" si="33"/>
        <v>2027</v>
      </c>
      <c r="G44" s="62">
        <f t="shared" si="33"/>
        <v>2028</v>
      </c>
      <c r="H44" s="62">
        <f t="shared" si="33"/>
        <v>2029</v>
      </c>
      <c r="I44" s="62">
        <f t="shared" si="33"/>
        <v>2030</v>
      </c>
      <c r="J44" s="62">
        <f t="shared" si="33"/>
        <v>2031</v>
      </c>
      <c r="K44" s="62">
        <f t="shared" si="33"/>
        <v>2032</v>
      </c>
      <c r="L44" s="62">
        <f t="shared" si="33"/>
        <v>2033</v>
      </c>
      <c r="M44" s="62">
        <f t="shared" si="33"/>
        <v>2034</v>
      </c>
      <c r="N44" s="62">
        <f t="shared" si="33"/>
        <v>2035</v>
      </c>
      <c r="O44" s="62">
        <f t="shared" si="33"/>
        <v>2036</v>
      </c>
      <c r="P44" s="62">
        <f t="shared" si="33"/>
        <v>2037</v>
      </c>
      <c r="Q44" s="62">
        <f t="shared" si="33"/>
        <v>2038</v>
      </c>
      <c r="R44" s="63" t="s">
        <v>86</v>
      </c>
      <c r="S44" s="63" t="s">
        <v>82</v>
      </c>
    </row>
    <row r="45" spans="1:20" x14ac:dyDescent="0.35">
      <c r="A45" s="58"/>
      <c r="B45" s="64" t="str">
        <f>B39</f>
        <v>Buildings</v>
      </c>
      <c r="C45" s="203">
        <f>SUM(C46:C52)</f>
        <v>0</v>
      </c>
      <c r="D45" s="203">
        <f t="shared" ref="D45:Q45" si="34">SUM(D46:D52)</f>
        <v>0</v>
      </c>
      <c r="E45" s="203">
        <f t="shared" si="34"/>
        <v>0</v>
      </c>
      <c r="F45" s="203">
        <f t="shared" si="34"/>
        <v>0</v>
      </c>
      <c r="G45" s="203">
        <f t="shared" si="34"/>
        <v>0</v>
      </c>
      <c r="H45" s="203">
        <f t="shared" si="34"/>
        <v>0</v>
      </c>
      <c r="I45" s="203">
        <f t="shared" si="34"/>
        <v>0</v>
      </c>
      <c r="J45" s="203">
        <f t="shared" si="34"/>
        <v>0</v>
      </c>
      <c r="K45" s="203">
        <f t="shared" si="34"/>
        <v>0</v>
      </c>
      <c r="L45" s="203">
        <f t="shared" si="34"/>
        <v>0</v>
      </c>
      <c r="M45" s="203">
        <f t="shared" si="34"/>
        <v>0</v>
      </c>
      <c r="N45" s="203">
        <f t="shared" si="34"/>
        <v>0</v>
      </c>
      <c r="O45" s="203">
        <f t="shared" si="34"/>
        <v>0</v>
      </c>
      <c r="P45" s="203">
        <f t="shared" si="34"/>
        <v>0</v>
      </c>
      <c r="Q45" s="203">
        <f t="shared" si="34"/>
        <v>0</v>
      </c>
      <c r="R45" s="203">
        <f t="shared" ref="R45:R68" si="35">SUM(C45:Q45)</f>
        <v>0</v>
      </c>
      <c r="S45" s="204">
        <f>S39</f>
        <v>0</v>
      </c>
    </row>
    <row r="46" spans="1:20" x14ac:dyDescent="0.35">
      <c r="A46" s="58"/>
      <c r="B46" s="65"/>
      <c r="C46" s="205">
        <f t="shared" ref="C46:Q46" si="36">IF((C$4-$C$4)&lt;($S$39),$C39/$S$39,0)</f>
        <v>0</v>
      </c>
      <c r="D46" s="205">
        <f t="shared" si="36"/>
        <v>0</v>
      </c>
      <c r="E46" s="205">
        <f t="shared" si="36"/>
        <v>0</v>
      </c>
      <c r="F46" s="205">
        <f t="shared" si="36"/>
        <v>0</v>
      </c>
      <c r="G46" s="205">
        <f t="shared" si="36"/>
        <v>0</v>
      </c>
      <c r="H46" s="205">
        <f t="shared" si="36"/>
        <v>0</v>
      </c>
      <c r="I46" s="205">
        <f t="shared" si="36"/>
        <v>0</v>
      </c>
      <c r="J46" s="205">
        <f t="shared" si="36"/>
        <v>0</v>
      </c>
      <c r="K46" s="205">
        <f t="shared" si="36"/>
        <v>0</v>
      </c>
      <c r="L46" s="205">
        <f t="shared" si="36"/>
        <v>0</v>
      </c>
      <c r="M46" s="205">
        <f t="shared" si="36"/>
        <v>0</v>
      </c>
      <c r="N46" s="205">
        <f t="shared" si="36"/>
        <v>0</v>
      </c>
      <c r="O46" s="205">
        <f t="shared" si="36"/>
        <v>0</v>
      </c>
      <c r="P46" s="205">
        <f t="shared" si="36"/>
        <v>0</v>
      </c>
      <c r="Q46" s="205">
        <f t="shared" si="36"/>
        <v>0</v>
      </c>
      <c r="R46" s="205">
        <f t="shared" si="35"/>
        <v>0</v>
      </c>
      <c r="S46" s="206"/>
    </row>
    <row r="47" spans="1:20" x14ac:dyDescent="0.35">
      <c r="A47" s="58"/>
      <c r="B47" s="65"/>
      <c r="C47" s="205"/>
      <c r="D47" s="205">
        <f t="shared" ref="D47:Q47" si="37">IF((D$4-$D$4)&lt;($S$45),$D39/$S$45,0)</f>
        <v>0</v>
      </c>
      <c r="E47" s="205">
        <f t="shared" si="37"/>
        <v>0</v>
      </c>
      <c r="F47" s="205">
        <f t="shared" si="37"/>
        <v>0</v>
      </c>
      <c r="G47" s="205">
        <f t="shared" si="37"/>
        <v>0</v>
      </c>
      <c r="H47" s="205">
        <f t="shared" si="37"/>
        <v>0</v>
      </c>
      <c r="I47" s="205">
        <f t="shared" si="37"/>
        <v>0</v>
      </c>
      <c r="J47" s="205">
        <f t="shared" si="37"/>
        <v>0</v>
      </c>
      <c r="K47" s="205">
        <f t="shared" si="37"/>
        <v>0</v>
      </c>
      <c r="L47" s="205">
        <f t="shared" si="37"/>
        <v>0</v>
      </c>
      <c r="M47" s="205">
        <f t="shared" si="37"/>
        <v>0</v>
      </c>
      <c r="N47" s="205">
        <f t="shared" si="37"/>
        <v>0</v>
      </c>
      <c r="O47" s="205">
        <f t="shared" si="37"/>
        <v>0</v>
      </c>
      <c r="P47" s="205">
        <f t="shared" si="37"/>
        <v>0</v>
      </c>
      <c r="Q47" s="205">
        <f t="shared" si="37"/>
        <v>0</v>
      </c>
      <c r="R47" s="205">
        <f t="shared" si="35"/>
        <v>0</v>
      </c>
      <c r="S47" s="206"/>
    </row>
    <row r="48" spans="1:20" x14ac:dyDescent="0.35">
      <c r="A48" s="58"/>
      <c r="B48" s="65"/>
      <c r="C48" s="205"/>
      <c r="D48" s="205"/>
      <c r="E48" s="205">
        <f t="shared" ref="E48:Q48" si="38">IF((E$4-$E$4)&lt;($S$45),$E39/$S$45,0)</f>
        <v>0</v>
      </c>
      <c r="F48" s="205">
        <f t="shared" si="38"/>
        <v>0</v>
      </c>
      <c r="G48" s="205">
        <f t="shared" si="38"/>
        <v>0</v>
      </c>
      <c r="H48" s="205">
        <f t="shared" si="38"/>
        <v>0</v>
      </c>
      <c r="I48" s="205">
        <f t="shared" si="38"/>
        <v>0</v>
      </c>
      <c r="J48" s="205">
        <f t="shared" si="38"/>
        <v>0</v>
      </c>
      <c r="K48" s="205">
        <f t="shared" si="38"/>
        <v>0</v>
      </c>
      <c r="L48" s="205">
        <f t="shared" si="38"/>
        <v>0</v>
      </c>
      <c r="M48" s="205">
        <f t="shared" si="38"/>
        <v>0</v>
      </c>
      <c r="N48" s="205">
        <f t="shared" si="38"/>
        <v>0</v>
      </c>
      <c r="O48" s="205">
        <f t="shared" si="38"/>
        <v>0</v>
      </c>
      <c r="P48" s="205">
        <f t="shared" si="38"/>
        <v>0</v>
      </c>
      <c r="Q48" s="205">
        <f t="shared" si="38"/>
        <v>0</v>
      </c>
      <c r="R48" s="205">
        <f t="shared" si="35"/>
        <v>0</v>
      </c>
      <c r="S48" s="206"/>
    </row>
    <row r="49" spans="1:19" x14ac:dyDescent="0.35">
      <c r="A49" s="58"/>
      <c r="B49" s="65"/>
      <c r="C49" s="205"/>
      <c r="D49" s="205"/>
      <c r="E49" s="205"/>
      <c r="F49" s="205">
        <f t="shared" ref="F49:Q49" si="39">IF((F$4-$F$4)&lt;($S$45),$F39/$S$45,0)</f>
        <v>0</v>
      </c>
      <c r="G49" s="205">
        <f t="shared" si="39"/>
        <v>0</v>
      </c>
      <c r="H49" s="205">
        <f t="shared" si="39"/>
        <v>0</v>
      </c>
      <c r="I49" s="205">
        <f t="shared" si="39"/>
        <v>0</v>
      </c>
      <c r="J49" s="205">
        <f t="shared" si="39"/>
        <v>0</v>
      </c>
      <c r="K49" s="205">
        <f t="shared" si="39"/>
        <v>0</v>
      </c>
      <c r="L49" s="205">
        <f t="shared" si="39"/>
        <v>0</v>
      </c>
      <c r="M49" s="205">
        <f t="shared" si="39"/>
        <v>0</v>
      </c>
      <c r="N49" s="205">
        <f t="shared" si="39"/>
        <v>0</v>
      </c>
      <c r="O49" s="205">
        <f t="shared" si="39"/>
        <v>0</v>
      </c>
      <c r="P49" s="205">
        <f t="shared" si="39"/>
        <v>0</v>
      </c>
      <c r="Q49" s="205">
        <f t="shared" si="39"/>
        <v>0</v>
      </c>
      <c r="R49" s="205">
        <f t="shared" si="35"/>
        <v>0</v>
      </c>
      <c r="S49" s="206"/>
    </row>
    <row r="50" spans="1:19" x14ac:dyDescent="0.35">
      <c r="A50" s="58"/>
      <c r="B50" s="65"/>
      <c r="C50" s="205"/>
      <c r="D50" s="205"/>
      <c r="E50" s="205"/>
      <c r="F50" s="205"/>
      <c r="G50" s="205">
        <f t="shared" ref="G50:Q50" si="40">IF((G$4-$G$4)&lt;($S$45),$G39/$S$45,0)</f>
        <v>0</v>
      </c>
      <c r="H50" s="205">
        <f t="shared" si="40"/>
        <v>0</v>
      </c>
      <c r="I50" s="205">
        <f t="shared" si="40"/>
        <v>0</v>
      </c>
      <c r="J50" s="205">
        <f t="shared" si="40"/>
        <v>0</v>
      </c>
      <c r="K50" s="205">
        <f t="shared" si="40"/>
        <v>0</v>
      </c>
      <c r="L50" s="205">
        <f t="shared" si="40"/>
        <v>0</v>
      </c>
      <c r="M50" s="205">
        <f t="shared" si="40"/>
        <v>0</v>
      </c>
      <c r="N50" s="205">
        <f t="shared" si="40"/>
        <v>0</v>
      </c>
      <c r="O50" s="205">
        <f t="shared" si="40"/>
        <v>0</v>
      </c>
      <c r="P50" s="205">
        <f t="shared" si="40"/>
        <v>0</v>
      </c>
      <c r="Q50" s="205">
        <f t="shared" si="40"/>
        <v>0</v>
      </c>
      <c r="R50" s="205">
        <f t="shared" si="35"/>
        <v>0</v>
      </c>
      <c r="S50" s="206"/>
    </row>
    <row r="51" spans="1:19" x14ac:dyDescent="0.35">
      <c r="A51" s="58"/>
      <c r="B51" s="65"/>
      <c r="C51" s="205"/>
      <c r="D51" s="205"/>
      <c r="E51" s="205"/>
      <c r="F51" s="205"/>
      <c r="G51" s="205"/>
      <c r="H51" s="205">
        <f t="shared" ref="H51:Q51" si="41">IF((H$4-$H$4)&lt;($S$45),$H39/$S$45,0)</f>
        <v>0</v>
      </c>
      <c r="I51" s="205">
        <f t="shared" si="41"/>
        <v>0</v>
      </c>
      <c r="J51" s="205">
        <f t="shared" si="41"/>
        <v>0</v>
      </c>
      <c r="K51" s="205">
        <f t="shared" si="41"/>
        <v>0</v>
      </c>
      <c r="L51" s="205">
        <f t="shared" si="41"/>
        <v>0</v>
      </c>
      <c r="M51" s="205">
        <f t="shared" si="41"/>
        <v>0</v>
      </c>
      <c r="N51" s="205">
        <f t="shared" si="41"/>
        <v>0</v>
      </c>
      <c r="O51" s="205">
        <f t="shared" si="41"/>
        <v>0</v>
      </c>
      <c r="P51" s="205">
        <f t="shared" si="41"/>
        <v>0</v>
      </c>
      <c r="Q51" s="205">
        <f t="shared" si="41"/>
        <v>0</v>
      </c>
      <c r="R51" s="205">
        <f t="shared" si="35"/>
        <v>0</v>
      </c>
      <c r="S51" s="206"/>
    </row>
    <row r="52" spans="1:19" ht="15" thickBot="1" x14ac:dyDescent="0.4">
      <c r="A52" s="58"/>
      <c r="B52" s="66"/>
      <c r="C52" s="207"/>
      <c r="D52" s="207"/>
      <c r="E52" s="207"/>
      <c r="F52" s="207"/>
      <c r="G52" s="207"/>
      <c r="H52" s="207"/>
      <c r="I52" s="207">
        <f t="shared" ref="I52:Q52" si="42">IF((I$4-$I$4)&lt;($S$45),$I39/$S$45,0)</f>
        <v>0</v>
      </c>
      <c r="J52" s="207">
        <f t="shared" si="42"/>
        <v>0</v>
      </c>
      <c r="K52" s="207">
        <f t="shared" si="42"/>
        <v>0</v>
      </c>
      <c r="L52" s="207">
        <f t="shared" si="42"/>
        <v>0</v>
      </c>
      <c r="M52" s="207">
        <f t="shared" si="42"/>
        <v>0</v>
      </c>
      <c r="N52" s="207">
        <f t="shared" si="42"/>
        <v>0</v>
      </c>
      <c r="O52" s="207">
        <f t="shared" si="42"/>
        <v>0</v>
      </c>
      <c r="P52" s="207">
        <f t="shared" si="42"/>
        <v>0</v>
      </c>
      <c r="Q52" s="207">
        <f t="shared" si="42"/>
        <v>0</v>
      </c>
      <c r="R52" s="207">
        <f t="shared" si="35"/>
        <v>0</v>
      </c>
      <c r="S52" s="208"/>
    </row>
    <row r="53" spans="1:19" x14ac:dyDescent="0.35">
      <c r="A53" s="58"/>
      <c r="B53" s="64" t="str">
        <f>B40</f>
        <v>Equipment</v>
      </c>
      <c r="C53" s="203">
        <f>SUM(C54:C60)</f>
        <v>0</v>
      </c>
      <c r="D53" s="203">
        <f t="shared" ref="D53:Q53" si="43">SUM(D54:D60)</f>
        <v>0</v>
      </c>
      <c r="E53" s="203">
        <f t="shared" si="43"/>
        <v>0</v>
      </c>
      <c r="F53" s="203">
        <f t="shared" si="43"/>
        <v>0</v>
      </c>
      <c r="G53" s="203">
        <f t="shared" si="43"/>
        <v>0</v>
      </c>
      <c r="H53" s="203">
        <f t="shared" si="43"/>
        <v>0</v>
      </c>
      <c r="I53" s="203">
        <f t="shared" si="43"/>
        <v>0</v>
      </c>
      <c r="J53" s="203">
        <f t="shared" si="43"/>
        <v>0</v>
      </c>
      <c r="K53" s="203">
        <f t="shared" si="43"/>
        <v>0</v>
      </c>
      <c r="L53" s="203">
        <f t="shared" si="43"/>
        <v>0</v>
      </c>
      <c r="M53" s="203">
        <f t="shared" si="43"/>
        <v>0</v>
      </c>
      <c r="N53" s="203">
        <f t="shared" si="43"/>
        <v>0</v>
      </c>
      <c r="O53" s="203">
        <f t="shared" si="43"/>
        <v>0</v>
      </c>
      <c r="P53" s="203">
        <f t="shared" si="43"/>
        <v>0</v>
      </c>
      <c r="Q53" s="203">
        <f t="shared" si="43"/>
        <v>0</v>
      </c>
      <c r="R53" s="203">
        <f t="shared" si="35"/>
        <v>0</v>
      </c>
      <c r="S53" s="204">
        <f>S40</f>
        <v>0</v>
      </c>
    </row>
    <row r="54" spans="1:19" x14ac:dyDescent="0.35">
      <c r="A54" s="58"/>
      <c r="B54" s="65"/>
      <c r="C54" s="205">
        <f t="shared" ref="C54:Q54" si="44">IF((C$4-$C$4)&lt;($S$40),$C40/$S$40,0)</f>
        <v>0</v>
      </c>
      <c r="D54" s="205">
        <f t="shared" si="44"/>
        <v>0</v>
      </c>
      <c r="E54" s="205">
        <f t="shared" si="44"/>
        <v>0</v>
      </c>
      <c r="F54" s="205">
        <f t="shared" si="44"/>
        <v>0</v>
      </c>
      <c r="G54" s="205">
        <f t="shared" si="44"/>
        <v>0</v>
      </c>
      <c r="H54" s="205">
        <f t="shared" si="44"/>
        <v>0</v>
      </c>
      <c r="I54" s="205">
        <f t="shared" si="44"/>
        <v>0</v>
      </c>
      <c r="J54" s="205">
        <f t="shared" si="44"/>
        <v>0</v>
      </c>
      <c r="K54" s="205">
        <f t="shared" si="44"/>
        <v>0</v>
      </c>
      <c r="L54" s="205">
        <f t="shared" si="44"/>
        <v>0</v>
      </c>
      <c r="M54" s="205">
        <f t="shared" si="44"/>
        <v>0</v>
      </c>
      <c r="N54" s="205">
        <f t="shared" si="44"/>
        <v>0</v>
      </c>
      <c r="O54" s="205">
        <f t="shared" si="44"/>
        <v>0</v>
      </c>
      <c r="P54" s="205">
        <f t="shared" si="44"/>
        <v>0</v>
      </c>
      <c r="Q54" s="205">
        <f t="shared" si="44"/>
        <v>0</v>
      </c>
      <c r="R54" s="205">
        <f t="shared" si="35"/>
        <v>0</v>
      </c>
      <c r="S54" s="209"/>
    </row>
    <row r="55" spans="1:19" x14ac:dyDescent="0.35">
      <c r="A55" s="58"/>
      <c r="B55" s="65"/>
      <c r="C55" s="205"/>
      <c r="D55" s="205">
        <f t="shared" ref="D55:Q55" si="45">IF((D$4-$D$4)&lt;($S$40),$D40/$S$40,0)</f>
        <v>0</v>
      </c>
      <c r="E55" s="205">
        <f t="shared" si="45"/>
        <v>0</v>
      </c>
      <c r="F55" s="205">
        <f t="shared" si="45"/>
        <v>0</v>
      </c>
      <c r="G55" s="205">
        <f t="shared" si="45"/>
        <v>0</v>
      </c>
      <c r="H55" s="205">
        <f t="shared" si="45"/>
        <v>0</v>
      </c>
      <c r="I55" s="205">
        <f t="shared" si="45"/>
        <v>0</v>
      </c>
      <c r="J55" s="205">
        <f t="shared" si="45"/>
        <v>0</v>
      </c>
      <c r="K55" s="205">
        <f t="shared" si="45"/>
        <v>0</v>
      </c>
      <c r="L55" s="205">
        <f t="shared" si="45"/>
        <v>0</v>
      </c>
      <c r="M55" s="205">
        <f t="shared" si="45"/>
        <v>0</v>
      </c>
      <c r="N55" s="205">
        <f t="shared" si="45"/>
        <v>0</v>
      </c>
      <c r="O55" s="205">
        <f t="shared" si="45"/>
        <v>0</v>
      </c>
      <c r="P55" s="205">
        <f t="shared" si="45"/>
        <v>0</v>
      </c>
      <c r="Q55" s="205">
        <f t="shared" si="45"/>
        <v>0</v>
      </c>
      <c r="R55" s="205">
        <f t="shared" si="35"/>
        <v>0</v>
      </c>
      <c r="S55" s="206"/>
    </row>
    <row r="56" spans="1:19" x14ac:dyDescent="0.35">
      <c r="A56" s="58"/>
      <c r="B56" s="65"/>
      <c r="C56" s="205"/>
      <c r="D56" s="205"/>
      <c r="E56" s="205">
        <f t="shared" ref="E56:Q56" si="46">IF((E$4-$E$4)&lt;($S$40),$E40/$S$40,0)</f>
        <v>0</v>
      </c>
      <c r="F56" s="205">
        <f t="shared" si="46"/>
        <v>0</v>
      </c>
      <c r="G56" s="205">
        <f t="shared" si="46"/>
        <v>0</v>
      </c>
      <c r="H56" s="205">
        <f t="shared" si="46"/>
        <v>0</v>
      </c>
      <c r="I56" s="205">
        <f t="shared" si="46"/>
        <v>0</v>
      </c>
      <c r="J56" s="205">
        <f t="shared" si="46"/>
        <v>0</v>
      </c>
      <c r="K56" s="205">
        <f t="shared" si="46"/>
        <v>0</v>
      </c>
      <c r="L56" s="205">
        <f t="shared" si="46"/>
        <v>0</v>
      </c>
      <c r="M56" s="205">
        <f t="shared" si="46"/>
        <v>0</v>
      </c>
      <c r="N56" s="205">
        <f t="shared" si="46"/>
        <v>0</v>
      </c>
      <c r="O56" s="205">
        <f t="shared" si="46"/>
        <v>0</v>
      </c>
      <c r="P56" s="205">
        <f t="shared" si="46"/>
        <v>0</v>
      </c>
      <c r="Q56" s="205">
        <f t="shared" si="46"/>
        <v>0</v>
      </c>
      <c r="R56" s="205">
        <f t="shared" si="35"/>
        <v>0</v>
      </c>
      <c r="S56" s="206"/>
    </row>
    <row r="57" spans="1:19" x14ac:dyDescent="0.35">
      <c r="A57" s="58"/>
      <c r="B57" s="65"/>
      <c r="C57" s="205"/>
      <c r="D57" s="205"/>
      <c r="E57" s="205"/>
      <c r="F57" s="205">
        <f t="shared" ref="F57:Q57" si="47">IF((F$4-$F$4)&lt;($S$40),$F40/$S$40,0)</f>
        <v>0</v>
      </c>
      <c r="G57" s="205">
        <f t="shared" si="47"/>
        <v>0</v>
      </c>
      <c r="H57" s="205">
        <f t="shared" si="47"/>
        <v>0</v>
      </c>
      <c r="I57" s="205">
        <f t="shared" si="47"/>
        <v>0</v>
      </c>
      <c r="J57" s="205">
        <f t="shared" si="47"/>
        <v>0</v>
      </c>
      <c r="K57" s="205">
        <f t="shared" si="47"/>
        <v>0</v>
      </c>
      <c r="L57" s="205">
        <f t="shared" si="47"/>
        <v>0</v>
      </c>
      <c r="M57" s="205">
        <f t="shared" si="47"/>
        <v>0</v>
      </c>
      <c r="N57" s="205">
        <f t="shared" si="47"/>
        <v>0</v>
      </c>
      <c r="O57" s="205">
        <f t="shared" si="47"/>
        <v>0</v>
      </c>
      <c r="P57" s="205">
        <f t="shared" si="47"/>
        <v>0</v>
      </c>
      <c r="Q57" s="205">
        <f t="shared" si="47"/>
        <v>0</v>
      </c>
      <c r="R57" s="205">
        <f t="shared" si="35"/>
        <v>0</v>
      </c>
      <c r="S57" s="206"/>
    </row>
    <row r="58" spans="1:19" x14ac:dyDescent="0.35">
      <c r="A58" s="58"/>
      <c r="B58" s="65"/>
      <c r="C58" s="205"/>
      <c r="D58" s="205"/>
      <c r="E58" s="205"/>
      <c r="F58" s="205"/>
      <c r="G58" s="205">
        <f t="shared" ref="G58:Q58" si="48">IF((G$4-$G$4)&lt;($S$40),$G40/$S$40,0)</f>
        <v>0</v>
      </c>
      <c r="H58" s="205">
        <f t="shared" si="48"/>
        <v>0</v>
      </c>
      <c r="I58" s="205">
        <f t="shared" si="48"/>
        <v>0</v>
      </c>
      <c r="J58" s="205">
        <f t="shared" si="48"/>
        <v>0</v>
      </c>
      <c r="K58" s="205">
        <f t="shared" si="48"/>
        <v>0</v>
      </c>
      <c r="L58" s="205">
        <f t="shared" si="48"/>
        <v>0</v>
      </c>
      <c r="M58" s="205">
        <f t="shared" si="48"/>
        <v>0</v>
      </c>
      <c r="N58" s="205">
        <f t="shared" si="48"/>
        <v>0</v>
      </c>
      <c r="O58" s="205">
        <f t="shared" si="48"/>
        <v>0</v>
      </c>
      <c r="P58" s="205">
        <f t="shared" si="48"/>
        <v>0</v>
      </c>
      <c r="Q58" s="205">
        <f t="shared" si="48"/>
        <v>0</v>
      </c>
      <c r="R58" s="205">
        <f t="shared" si="35"/>
        <v>0</v>
      </c>
      <c r="S58" s="206"/>
    </row>
    <row r="59" spans="1:19" x14ac:dyDescent="0.35">
      <c r="A59" s="58"/>
      <c r="B59" s="65"/>
      <c r="C59" s="205"/>
      <c r="D59" s="205"/>
      <c r="E59" s="205"/>
      <c r="F59" s="205"/>
      <c r="G59" s="205"/>
      <c r="H59" s="205">
        <f t="shared" ref="H59:Q59" si="49">IF((H$4-$H$4)&lt;($S$40),$H40/$S$40,0)</f>
        <v>0</v>
      </c>
      <c r="I59" s="205">
        <f t="shared" si="49"/>
        <v>0</v>
      </c>
      <c r="J59" s="205">
        <f t="shared" si="49"/>
        <v>0</v>
      </c>
      <c r="K59" s="205">
        <f t="shared" si="49"/>
        <v>0</v>
      </c>
      <c r="L59" s="205">
        <f t="shared" si="49"/>
        <v>0</v>
      </c>
      <c r="M59" s="205">
        <f t="shared" si="49"/>
        <v>0</v>
      </c>
      <c r="N59" s="205">
        <f t="shared" si="49"/>
        <v>0</v>
      </c>
      <c r="O59" s="205">
        <f t="shared" si="49"/>
        <v>0</v>
      </c>
      <c r="P59" s="205">
        <f t="shared" si="49"/>
        <v>0</v>
      </c>
      <c r="Q59" s="205">
        <f t="shared" si="49"/>
        <v>0</v>
      </c>
      <c r="R59" s="205">
        <f t="shared" si="35"/>
        <v>0</v>
      </c>
      <c r="S59" s="206"/>
    </row>
    <row r="60" spans="1:19" ht="15" thickBot="1" x14ac:dyDescent="0.4">
      <c r="A60" s="58"/>
      <c r="B60" s="66"/>
      <c r="C60" s="207"/>
      <c r="D60" s="207"/>
      <c r="E60" s="207"/>
      <c r="F60" s="207"/>
      <c r="G60" s="207"/>
      <c r="H60" s="207"/>
      <c r="I60" s="207">
        <f t="shared" ref="I60:Q60" si="50">IF((I$4-$I$4)&lt;($S$40),$I40/$S$40,0)</f>
        <v>0</v>
      </c>
      <c r="J60" s="207">
        <f t="shared" si="50"/>
        <v>0</v>
      </c>
      <c r="K60" s="207">
        <f t="shared" si="50"/>
        <v>0</v>
      </c>
      <c r="L60" s="207">
        <f t="shared" si="50"/>
        <v>0</v>
      </c>
      <c r="M60" s="207">
        <f t="shared" si="50"/>
        <v>0</v>
      </c>
      <c r="N60" s="207">
        <f t="shared" si="50"/>
        <v>0</v>
      </c>
      <c r="O60" s="207">
        <f t="shared" si="50"/>
        <v>0</v>
      </c>
      <c r="P60" s="207">
        <f t="shared" si="50"/>
        <v>0</v>
      </c>
      <c r="Q60" s="207">
        <f t="shared" si="50"/>
        <v>0</v>
      </c>
      <c r="R60" s="207">
        <f t="shared" si="35"/>
        <v>0</v>
      </c>
      <c r="S60" s="208"/>
    </row>
    <row r="61" spans="1:19" x14ac:dyDescent="0.35">
      <c r="A61" s="58"/>
      <c r="B61" s="64" t="str">
        <f>B41</f>
        <v>Other</v>
      </c>
      <c r="C61" s="203">
        <f>SUM(C62:C68)</f>
        <v>0</v>
      </c>
      <c r="D61" s="203">
        <f t="shared" ref="D61:Q61" si="51">SUM(D62:D68)</f>
        <v>0</v>
      </c>
      <c r="E61" s="203">
        <f t="shared" si="51"/>
        <v>0</v>
      </c>
      <c r="F61" s="203">
        <f t="shared" si="51"/>
        <v>0</v>
      </c>
      <c r="G61" s="203">
        <f t="shared" si="51"/>
        <v>0</v>
      </c>
      <c r="H61" s="203">
        <f t="shared" si="51"/>
        <v>0</v>
      </c>
      <c r="I61" s="203">
        <f t="shared" si="51"/>
        <v>0</v>
      </c>
      <c r="J61" s="203">
        <f t="shared" si="51"/>
        <v>0</v>
      </c>
      <c r="K61" s="203">
        <f>SUM(K62:K68)</f>
        <v>0</v>
      </c>
      <c r="L61" s="203">
        <f t="shared" si="51"/>
        <v>0</v>
      </c>
      <c r="M61" s="203">
        <f t="shared" si="51"/>
        <v>0</v>
      </c>
      <c r="N61" s="203">
        <f t="shared" si="51"/>
        <v>0</v>
      </c>
      <c r="O61" s="203">
        <f t="shared" si="51"/>
        <v>0</v>
      </c>
      <c r="P61" s="203">
        <f t="shared" si="51"/>
        <v>0</v>
      </c>
      <c r="Q61" s="203">
        <f t="shared" si="51"/>
        <v>0</v>
      </c>
      <c r="R61" s="203">
        <f t="shared" si="35"/>
        <v>0</v>
      </c>
      <c r="S61" s="204">
        <f>S41</f>
        <v>0</v>
      </c>
    </row>
    <row r="62" spans="1:19" x14ac:dyDescent="0.35">
      <c r="A62" s="58"/>
      <c r="B62" s="65"/>
      <c r="C62" s="205">
        <f t="shared" ref="C62:Q62" si="52">IF((C$4-$C$4)&lt;($S$41),$C41/$S$41,0)</f>
        <v>0</v>
      </c>
      <c r="D62" s="205">
        <f t="shared" si="52"/>
        <v>0</v>
      </c>
      <c r="E62" s="205">
        <f t="shared" si="52"/>
        <v>0</v>
      </c>
      <c r="F62" s="205">
        <f t="shared" si="52"/>
        <v>0</v>
      </c>
      <c r="G62" s="205">
        <f t="shared" si="52"/>
        <v>0</v>
      </c>
      <c r="H62" s="205">
        <f t="shared" si="52"/>
        <v>0</v>
      </c>
      <c r="I62" s="205">
        <f t="shared" si="52"/>
        <v>0</v>
      </c>
      <c r="J62" s="205">
        <f t="shared" si="52"/>
        <v>0</v>
      </c>
      <c r="K62" s="205">
        <f t="shared" si="52"/>
        <v>0</v>
      </c>
      <c r="L62" s="205">
        <f t="shared" si="52"/>
        <v>0</v>
      </c>
      <c r="M62" s="205">
        <f t="shared" si="52"/>
        <v>0</v>
      </c>
      <c r="N62" s="205">
        <f t="shared" si="52"/>
        <v>0</v>
      </c>
      <c r="O62" s="205">
        <f t="shared" si="52"/>
        <v>0</v>
      </c>
      <c r="P62" s="205">
        <f t="shared" si="52"/>
        <v>0</v>
      </c>
      <c r="Q62" s="205">
        <f t="shared" si="52"/>
        <v>0</v>
      </c>
      <c r="R62" s="205">
        <f t="shared" si="35"/>
        <v>0</v>
      </c>
      <c r="S62" s="209"/>
    </row>
    <row r="63" spans="1:19" x14ac:dyDescent="0.35">
      <c r="A63" s="58"/>
      <c r="B63" s="65"/>
      <c r="C63" s="205"/>
      <c r="D63" s="205">
        <f t="shared" ref="D63:Q63" si="53">IF((D$4-$D$4)&lt;($S$41),$D41/$S$41,0)</f>
        <v>0</v>
      </c>
      <c r="E63" s="205">
        <f t="shared" si="53"/>
        <v>0</v>
      </c>
      <c r="F63" s="205">
        <f t="shared" si="53"/>
        <v>0</v>
      </c>
      <c r="G63" s="205">
        <f t="shared" si="53"/>
        <v>0</v>
      </c>
      <c r="H63" s="205">
        <f t="shared" si="53"/>
        <v>0</v>
      </c>
      <c r="I63" s="205">
        <f t="shared" si="53"/>
        <v>0</v>
      </c>
      <c r="J63" s="205">
        <f t="shared" si="53"/>
        <v>0</v>
      </c>
      <c r="K63" s="205">
        <f t="shared" si="53"/>
        <v>0</v>
      </c>
      <c r="L63" s="205">
        <f t="shared" si="53"/>
        <v>0</v>
      </c>
      <c r="M63" s="205">
        <f t="shared" si="53"/>
        <v>0</v>
      </c>
      <c r="N63" s="205">
        <f t="shared" si="53"/>
        <v>0</v>
      </c>
      <c r="O63" s="205">
        <f t="shared" si="53"/>
        <v>0</v>
      </c>
      <c r="P63" s="205">
        <f t="shared" si="53"/>
        <v>0</v>
      </c>
      <c r="Q63" s="205">
        <f t="shared" si="53"/>
        <v>0</v>
      </c>
      <c r="R63" s="205">
        <f t="shared" si="35"/>
        <v>0</v>
      </c>
      <c r="S63" s="206"/>
    </row>
    <row r="64" spans="1:19" x14ac:dyDescent="0.35">
      <c r="A64" s="58"/>
      <c r="B64" s="65"/>
      <c r="C64" s="205"/>
      <c r="D64" s="205"/>
      <c r="E64" s="205">
        <f t="shared" ref="E64:Q64" si="54">IF((E$4-$E$4)&lt;($S$41),$E41/$S$41,0)</f>
        <v>0</v>
      </c>
      <c r="F64" s="205">
        <f t="shared" si="54"/>
        <v>0</v>
      </c>
      <c r="G64" s="205">
        <f t="shared" si="54"/>
        <v>0</v>
      </c>
      <c r="H64" s="205">
        <f t="shared" si="54"/>
        <v>0</v>
      </c>
      <c r="I64" s="205">
        <f t="shared" si="54"/>
        <v>0</v>
      </c>
      <c r="J64" s="205">
        <f t="shared" si="54"/>
        <v>0</v>
      </c>
      <c r="K64" s="205">
        <f t="shared" si="54"/>
        <v>0</v>
      </c>
      <c r="L64" s="205">
        <f t="shared" si="54"/>
        <v>0</v>
      </c>
      <c r="M64" s="205">
        <f t="shared" si="54"/>
        <v>0</v>
      </c>
      <c r="N64" s="205">
        <f t="shared" si="54"/>
        <v>0</v>
      </c>
      <c r="O64" s="205">
        <f t="shared" si="54"/>
        <v>0</v>
      </c>
      <c r="P64" s="205">
        <f t="shared" si="54"/>
        <v>0</v>
      </c>
      <c r="Q64" s="205">
        <f t="shared" si="54"/>
        <v>0</v>
      </c>
      <c r="R64" s="205">
        <f t="shared" si="35"/>
        <v>0</v>
      </c>
      <c r="S64" s="206"/>
    </row>
    <row r="65" spans="1:19" x14ac:dyDescent="0.35">
      <c r="A65" s="58"/>
      <c r="B65" s="65"/>
      <c r="C65" s="205"/>
      <c r="D65" s="205"/>
      <c r="E65" s="205"/>
      <c r="F65" s="205">
        <f t="shared" ref="F65:Q65" si="55">IF((F$4-$F$4)&lt;($S$41),$F41/$S$41,0)</f>
        <v>0</v>
      </c>
      <c r="G65" s="205">
        <f t="shared" si="55"/>
        <v>0</v>
      </c>
      <c r="H65" s="205">
        <f t="shared" si="55"/>
        <v>0</v>
      </c>
      <c r="I65" s="205">
        <f t="shared" si="55"/>
        <v>0</v>
      </c>
      <c r="J65" s="205">
        <f t="shared" si="55"/>
        <v>0</v>
      </c>
      <c r="K65" s="205">
        <f t="shared" si="55"/>
        <v>0</v>
      </c>
      <c r="L65" s="205">
        <f t="shared" si="55"/>
        <v>0</v>
      </c>
      <c r="M65" s="205">
        <f t="shared" si="55"/>
        <v>0</v>
      </c>
      <c r="N65" s="205">
        <f t="shared" si="55"/>
        <v>0</v>
      </c>
      <c r="O65" s="205">
        <f t="shared" si="55"/>
        <v>0</v>
      </c>
      <c r="P65" s="205">
        <f t="shared" si="55"/>
        <v>0</v>
      </c>
      <c r="Q65" s="205">
        <f t="shared" si="55"/>
        <v>0</v>
      </c>
      <c r="R65" s="205">
        <f t="shared" si="35"/>
        <v>0</v>
      </c>
      <c r="S65" s="206"/>
    </row>
    <row r="66" spans="1:19" x14ac:dyDescent="0.35">
      <c r="A66" s="58"/>
      <c r="B66" s="65"/>
      <c r="C66" s="205"/>
      <c r="D66" s="205"/>
      <c r="E66" s="205"/>
      <c r="F66" s="205"/>
      <c r="G66" s="205">
        <f t="shared" ref="G66:Q66" si="56">IF((G$4-$G$4)&lt;($S$41),$G41/$S$41,0)</f>
        <v>0</v>
      </c>
      <c r="H66" s="205">
        <f t="shared" si="56"/>
        <v>0</v>
      </c>
      <c r="I66" s="205">
        <f t="shared" si="56"/>
        <v>0</v>
      </c>
      <c r="J66" s="205">
        <f t="shared" si="56"/>
        <v>0</v>
      </c>
      <c r="K66" s="205">
        <f t="shared" si="56"/>
        <v>0</v>
      </c>
      <c r="L66" s="205">
        <f t="shared" si="56"/>
        <v>0</v>
      </c>
      <c r="M66" s="205">
        <f t="shared" si="56"/>
        <v>0</v>
      </c>
      <c r="N66" s="205">
        <f t="shared" si="56"/>
        <v>0</v>
      </c>
      <c r="O66" s="205">
        <f t="shared" si="56"/>
        <v>0</v>
      </c>
      <c r="P66" s="205">
        <f t="shared" si="56"/>
        <v>0</v>
      </c>
      <c r="Q66" s="205">
        <f t="shared" si="56"/>
        <v>0</v>
      </c>
      <c r="R66" s="205">
        <f t="shared" si="35"/>
        <v>0</v>
      </c>
      <c r="S66" s="206"/>
    </row>
    <row r="67" spans="1:19" x14ac:dyDescent="0.35">
      <c r="A67" s="58"/>
      <c r="B67" s="65"/>
      <c r="C67" s="205"/>
      <c r="D67" s="205"/>
      <c r="E67" s="205"/>
      <c r="F67" s="205"/>
      <c r="G67" s="205"/>
      <c r="H67" s="205">
        <f t="shared" ref="H67:Q67" si="57">IF((H$4-$H$4)&lt;($S$41),$H41/$S$41,0)</f>
        <v>0</v>
      </c>
      <c r="I67" s="205">
        <f t="shared" si="57"/>
        <v>0</v>
      </c>
      <c r="J67" s="205">
        <f t="shared" si="57"/>
        <v>0</v>
      </c>
      <c r="K67" s="205">
        <f t="shared" si="57"/>
        <v>0</v>
      </c>
      <c r="L67" s="205">
        <f t="shared" si="57"/>
        <v>0</v>
      </c>
      <c r="M67" s="205">
        <f t="shared" si="57"/>
        <v>0</v>
      </c>
      <c r="N67" s="205">
        <f t="shared" si="57"/>
        <v>0</v>
      </c>
      <c r="O67" s="205">
        <f t="shared" si="57"/>
        <v>0</v>
      </c>
      <c r="P67" s="205">
        <f t="shared" si="57"/>
        <v>0</v>
      </c>
      <c r="Q67" s="205">
        <f t="shared" si="57"/>
        <v>0</v>
      </c>
      <c r="R67" s="205">
        <f t="shared" si="35"/>
        <v>0</v>
      </c>
      <c r="S67" s="206"/>
    </row>
    <row r="68" spans="1:19" ht="15" thickBot="1" x14ac:dyDescent="0.4">
      <c r="A68" s="58"/>
      <c r="B68" s="66"/>
      <c r="C68" s="207"/>
      <c r="D68" s="207"/>
      <c r="E68" s="207"/>
      <c r="F68" s="207"/>
      <c r="G68" s="207"/>
      <c r="H68" s="207"/>
      <c r="I68" s="207">
        <f t="shared" ref="I68:Q68" si="58">IF((I$4-$I$4)&lt;($S$41),$I41/$S$41,0)</f>
        <v>0</v>
      </c>
      <c r="J68" s="207">
        <f t="shared" si="58"/>
        <v>0</v>
      </c>
      <c r="K68" s="207">
        <f t="shared" si="58"/>
        <v>0</v>
      </c>
      <c r="L68" s="207">
        <f t="shared" si="58"/>
        <v>0</v>
      </c>
      <c r="M68" s="207">
        <f t="shared" si="58"/>
        <v>0</v>
      </c>
      <c r="N68" s="207">
        <f t="shared" si="58"/>
        <v>0</v>
      </c>
      <c r="O68" s="207">
        <f t="shared" si="58"/>
        <v>0</v>
      </c>
      <c r="P68" s="207">
        <f t="shared" si="58"/>
        <v>0</v>
      </c>
      <c r="Q68" s="207">
        <f t="shared" si="58"/>
        <v>0</v>
      </c>
      <c r="R68" s="207">
        <f t="shared" si="35"/>
        <v>0</v>
      </c>
      <c r="S68" s="208"/>
    </row>
    <row r="69" spans="1:19" s="34" customFormat="1" x14ac:dyDescent="0.35">
      <c r="A69" s="32"/>
      <c r="B69" s="30" t="s">
        <v>84</v>
      </c>
      <c r="C69" s="210">
        <f>C45+C53+C61</f>
        <v>0</v>
      </c>
      <c r="D69" s="210">
        <f t="shared" ref="D69:R69" si="59">D45+D53+D61</f>
        <v>0</v>
      </c>
      <c r="E69" s="210">
        <f t="shared" si="59"/>
        <v>0</v>
      </c>
      <c r="F69" s="210">
        <f t="shared" si="59"/>
        <v>0</v>
      </c>
      <c r="G69" s="210">
        <f t="shared" si="59"/>
        <v>0</v>
      </c>
      <c r="H69" s="210">
        <f t="shared" si="59"/>
        <v>0</v>
      </c>
      <c r="I69" s="210">
        <f t="shared" si="59"/>
        <v>0</v>
      </c>
      <c r="J69" s="210">
        <f t="shared" si="59"/>
        <v>0</v>
      </c>
      <c r="K69" s="210">
        <f t="shared" si="59"/>
        <v>0</v>
      </c>
      <c r="L69" s="210">
        <f t="shared" si="59"/>
        <v>0</v>
      </c>
      <c r="M69" s="210">
        <f t="shared" si="59"/>
        <v>0</v>
      </c>
      <c r="N69" s="210">
        <f t="shared" si="59"/>
        <v>0</v>
      </c>
      <c r="O69" s="210">
        <f t="shared" si="59"/>
        <v>0</v>
      </c>
      <c r="P69" s="210">
        <f t="shared" si="59"/>
        <v>0</v>
      </c>
      <c r="Q69" s="210">
        <f t="shared" si="59"/>
        <v>0</v>
      </c>
      <c r="R69" s="210">
        <f t="shared" si="59"/>
        <v>0</v>
      </c>
      <c r="S69" s="211"/>
    </row>
    <row r="70" spans="1:19" x14ac:dyDescent="0.35">
      <c r="C70" s="33" t="e">
        <f t="shared" ref="C70:R70" si="60">C69/C35</f>
        <v>#DIV/0!</v>
      </c>
      <c r="D70" s="33" t="e">
        <f t="shared" si="60"/>
        <v>#DIV/0!</v>
      </c>
      <c r="E70" s="33" t="e">
        <f t="shared" si="60"/>
        <v>#DIV/0!</v>
      </c>
      <c r="F70" s="33" t="e">
        <f t="shared" si="60"/>
        <v>#DIV/0!</v>
      </c>
      <c r="G70" s="33" t="e">
        <f t="shared" si="60"/>
        <v>#DIV/0!</v>
      </c>
      <c r="H70" s="33" t="e">
        <f t="shared" si="60"/>
        <v>#DIV/0!</v>
      </c>
      <c r="I70" s="33" t="e">
        <f t="shared" si="60"/>
        <v>#DIV/0!</v>
      </c>
      <c r="J70" s="33" t="e">
        <f t="shared" si="60"/>
        <v>#DIV/0!</v>
      </c>
      <c r="K70" s="33" t="e">
        <f t="shared" si="60"/>
        <v>#DIV/0!</v>
      </c>
      <c r="L70" s="33" t="e">
        <f t="shared" si="60"/>
        <v>#DIV/0!</v>
      </c>
      <c r="M70" s="33" t="e">
        <f t="shared" si="60"/>
        <v>#DIV/0!</v>
      </c>
      <c r="N70" s="33" t="e">
        <f t="shared" si="60"/>
        <v>#DIV/0!</v>
      </c>
      <c r="O70" s="33" t="e">
        <f t="shared" si="60"/>
        <v>#DIV/0!</v>
      </c>
      <c r="P70" s="33" t="e">
        <f t="shared" si="60"/>
        <v>#DIV/0!</v>
      </c>
      <c r="Q70" s="33" t="e">
        <f t="shared" si="60"/>
        <v>#DIV/0!</v>
      </c>
      <c r="R70" s="33" t="e">
        <f t="shared" si="60"/>
        <v>#DIV/0!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2"/>
  <sheetViews>
    <sheetView showGridLines="0" workbookViewId="0">
      <selection activeCell="B15" sqref="B15:B19"/>
    </sheetView>
  </sheetViews>
  <sheetFormatPr defaultColWidth="8.7265625" defaultRowHeight="14.5" x14ac:dyDescent="0.35"/>
  <cols>
    <col min="1" max="1" width="2.453125" style="40" customWidth="1"/>
    <col min="2" max="2" width="35" style="40" customWidth="1"/>
    <col min="3" max="5" width="8.26953125" style="40" bestFit="1" customWidth="1"/>
    <col min="6" max="6" width="7.7265625" style="40" bestFit="1" customWidth="1"/>
    <col min="7" max="8" width="8.26953125" style="40" bestFit="1" customWidth="1"/>
    <col min="9" max="9" width="9.26953125" style="40" bestFit="1" customWidth="1"/>
    <col min="10" max="12" width="8.26953125" style="40" bestFit="1" customWidth="1"/>
    <col min="13" max="17" width="7.453125" style="40" customWidth="1"/>
    <col min="18" max="18" width="42.26953125" style="40" customWidth="1"/>
    <col min="19" max="16384" width="8.7265625" style="40"/>
  </cols>
  <sheetData>
    <row r="1" spans="1:18" s="2" customFormat="1" ht="17" x14ac:dyDescent="0.4">
      <c r="A1" s="1" t="s">
        <v>87</v>
      </c>
      <c r="B1" s="1"/>
      <c r="C1" s="1"/>
      <c r="D1" s="1"/>
      <c r="E1" s="1"/>
      <c r="F1" s="1"/>
      <c r="G1" s="1"/>
      <c r="H1" s="1"/>
      <c r="I1" s="1"/>
      <c r="J1" s="1"/>
      <c r="K1" s="1"/>
      <c r="L1" s="1"/>
      <c r="M1" s="1"/>
      <c r="N1" s="1"/>
      <c r="O1" s="1"/>
      <c r="P1" s="1"/>
      <c r="Q1" s="1"/>
    </row>
    <row r="2" spans="1:18" s="23" customFormat="1" ht="17" x14ac:dyDescent="0.4">
      <c r="A2" s="22"/>
      <c r="B2" s="22"/>
      <c r="C2" s="22"/>
      <c r="D2" s="22"/>
      <c r="E2" s="22"/>
      <c r="F2" s="22"/>
      <c r="G2" s="22"/>
      <c r="H2" s="22"/>
      <c r="I2" s="22"/>
      <c r="J2" s="22"/>
      <c r="K2" s="22"/>
      <c r="L2" s="22"/>
      <c r="M2" s="22"/>
      <c r="N2" s="22"/>
      <c r="O2" s="22"/>
      <c r="P2" s="22"/>
      <c r="Q2" s="22"/>
    </row>
    <row r="3" spans="1:18" s="23" customFormat="1" ht="17" x14ac:dyDescent="0.4">
      <c r="A3" s="24" t="s">
        <v>24</v>
      </c>
      <c r="B3" s="24"/>
      <c r="C3" s="24"/>
      <c r="D3" s="24"/>
      <c r="E3" s="24"/>
      <c r="F3" s="24"/>
      <c r="G3" s="24"/>
      <c r="H3" s="24"/>
      <c r="I3" s="24"/>
      <c r="J3" s="24"/>
      <c r="K3" s="24"/>
      <c r="L3" s="24"/>
      <c r="M3" s="24"/>
      <c r="N3" s="24"/>
      <c r="O3" s="24"/>
      <c r="P3" s="24"/>
      <c r="Q3" s="24"/>
    </row>
    <row r="4" spans="1:18" s="34" customFormat="1" x14ac:dyDescent="0.35">
      <c r="B4" s="30" t="s">
        <v>88</v>
      </c>
      <c r="C4" s="30">
        <v>2024</v>
      </c>
      <c r="D4" s="30">
        <f>C4+1</f>
        <v>2025</v>
      </c>
      <c r="E4" s="30">
        <f t="shared" ref="E4:M4" si="0">D4+1</f>
        <v>2026</v>
      </c>
      <c r="F4" s="30">
        <f t="shared" si="0"/>
        <v>2027</v>
      </c>
      <c r="G4" s="30">
        <f t="shared" si="0"/>
        <v>2028</v>
      </c>
      <c r="H4" s="30">
        <f t="shared" si="0"/>
        <v>2029</v>
      </c>
      <c r="I4" s="30">
        <f t="shared" si="0"/>
        <v>2030</v>
      </c>
      <c r="J4" s="30">
        <f t="shared" si="0"/>
        <v>2031</v>
      </c>
      <c r="K4" s="30">
        <f t="shared" si="0"/>
        <v>2032</v>
      </c>
      <c r="L4" s="30">
        <f t="shared" si="0"/>
        <v>2033</v>
      </c>
      <c r="M4" s="30">
        <f t="shared" si="0"/>
        <v>2034</v>
      </c>
      <c r="N4" s="30">
        <f>M4+1</f>
        <v>2035</v>
      </c>
      <c r="O4" s="30">
        <f>N4+1</f>
        <v>2036</v>
      </c>
      <c r="P4" s="30">
        <f>O4+1</f>
        <v>2037</v>
      </c>
      <c r="Q4" s="30">
        <f>P4+1</f>
        <v>2038</v>
      </c>
    </row>
    <row r="5" spans="1:18" customFormat="1" x14ac:dyDescent="0.35">
      <c r="B5" s="277"/>
      <c r="C5" s="276"/>
      <c r="D5" s="276"/>
      <c r="E5" s="276"/>
      <c r="F5" s="276"/>
      <c r="G5" s="276"/>
      <c r="H5" s="276"/>
      <c r="I5" s="276"/>
      <c r="J5" s="276"/>
      <c r="K5" s="276"/>
      <c r="L5" s="276"/>
      <c r="M5" s="276"/>
      <c r="N5" s="276"/>
      <c r="O5" s="276"/>
      <c r="P5" s="276"/>
      <c r="Q5" s="276"/>
      <c r="R5" s="68" t="s">
        <v>89</v>
      </c>
    </row>
    <row r="6" spans="1:18" customFormat="1" x14ac:dyDescent="0.35">
      <c r="B6" s="277"/>
      <c r="C6" s="276"/>
      <c r="D6" s="276"/>
      <c r="E6" s="276"/>
      <c r="F6" s="276"/>
      <c r="G6" s="276"/>
      <c r="H6" s="276"/>
      <c r="I6" s="276"/>
      <c r="J6" s="276"/>
      <c r="K6" s="276"/>
      <c r="L6" s="276"/>
      <c r="M6" s="276"/>
      <c r="N6" s="276"/>
      <c r="O6" s="276"/>
      <c r="P6" s="276"/>
      <c r="Q6" s="276"/>
      <c r="R6" s="68" t="s">
        <v>89</v>
      </c>
    </row>
    <row r="7" spans="1:18" customFormat="1" x14ac:dyDescent="0.35">
      <c r="B7" s="277"/>
      <c r="C7" s="276"/>
      <c r="D7" s="276"/>
      <c r="E7" s="276"/>
      <c r="F7" s="276"/>
      <c r="G7" s="276"/>
      <c r="H7" s="276"/>
      <c r="I7" s="276"/>
      <c r="J7" s="276"/>
      <c r="K7" s="276"/>
      <c r="L7" s="276"/>
      <c r="M7" s="276"/>
      <c r="N7" s="276"/>
      <c r="O7" s="276"/>
      <c r="P7" s="276"/>
      <c r="Q7" s="276"/>
      <c r="R7" s="68" t="s">
        <v>89</v>
      </c>
    </row>
    <row r="8" spans="1:18" customFormat="1" x14ac:dyDescent="0.35">
      <c r="B8" s="278"/>
      <c r="C8" s="276"/>
      <c r="D8" s="276"/>
      <c r="E8" s="276"/>
      <c r="F8" s="276"/>
      <c r="G8" s="276"/>
      <c r="H8" s="276"/>
      <c r="I8" s="276"/>
      <c r="J8" s="276"/>
      <c r="K8" s="276"/>
      <c r="L8" s="276"/>
      <c r="M8" s="276"/>
      <c r="N8" s="276"/>
      <c r="O8" s="276"/>
      <c r="P8" s="276"/>
      <c r="Q8" s="276"/>
      <c r="R8" s="68" t="s">
        <v>89</v>
      </c>
    </row>
    <row r="9" spans="1:18" customFormat="1" x14ac:dyDescent="0.35">
      <c r="B9" s="277"/>
      <c r="C9" s="276"/>
      <c r="D9" s="276"/>
      <c r="E9" s="276"/>
      <c r="F9" s="276"/>
      <c r="G9" s="276"/>
      <c r="H9" s="276"/>
      <c r="I9" s="276"/>
      <c r="J9" s="276"/>
      <c r="K9" s="276"/>
      <c r="L9" s="276"/>
      <c r="M9" s="276"/>
      <c r="N9" s="276"/>
      <c r="O9" s="276"/>
      <c r="P9" s="276"/>
      <c r="Q9" s="276"/>
      <c r="R9" s="68" t="s">
        <v>89</v>
      </c>
    </row>
    <row r="10" spans="1:18" customFormat="1" x14ac:dyDescent="0.35">
      <c r="B10" s="69" t="s">
        <v>88</v>
      </c>
      <c r="C10" s="276"/>
      <c r="D10" s="276"/>
      <c r="E10" s="276"/>
      <c r="F10" s="276"/>
      <c r="G10" s="276"/>
      <c r="H10" s="276"/>
      <c r="I10" s="276"/>
      <c r="J10" s="276"/>
      <c r="K10" s="276"/>
      <c r="L10" s="276"/>
      <c r="M10" s="276"/>
      <c r="N10" s="276"/>
      <c r="O10" s="276"/>
      <c r="P10" s="276"/>
      <c r="Q10" s="276"/>
      <c r="R10" s="68" t="s">
        <v>89</v>
      </c>
    </row>
    <row r="11" spans="1:18" customFormat="1" x14ac:dyDescent="0.35">
      <c r="B11" s="69" t="s">
        <v>90</v>
      </c>
      <c r="C11" s="202"/>
      <c r="D11" s="202">
        <f>D10-C10</f>
        <v>0</v>
      </c>
      <c r="E11" s="202">
        <f t="shared" ref="E11:Q11" si="1">E10-D10</f>
        <v>0</v>
      </c>
      <c r="F11" s="202">
        <f>F10-E10</f>
        <v>0</v>
      </c>
      <c r="G11" s="202">
        <f t="shared" si="1"/>
        <v>0</v>
      </c>
      <c r="H11" s="202">
        <f t="shared" si="1"/>
        <v>0</v>
      </c>
      <c r="I11" s="202">
        <f t="shared" si="1"/>
        <v>0</v>
      </c>
      <c r="J11" s="202">
        <f t="shared" si="1"/>
        <v>0</v>
      </c>
      <c r="K11" s="202">
        <f t="shared" si="1"/>
        <v>0</v>
      </c>
      <c r="L11" s="202">
        <f t="shared" si="1"/>
        <v>0</v>
      </c>
      <c r="M11" s="202">
        <f t="shared" si="1"/>
        <v>0</v>
      </c>
      <c r="N11" s="202">
        <f t="shared" si="1"/>
        <v>0</v>
      </c>
      <c r="O11" s="202">
        <f t="shared" si="1"/>
        <v>0</v>
      </c>
      <c r="P11" s="202">
        <f t="shared" si="1"/>
        <v>0</v>
      </c>
      <c r="Q11" s="202">
        <f t="shared" si="1"/>
        <v>0</v>
      </c>
      <c r="R11" s="68"/>
    </row>
    <row r="12" spans="1:18" x14ac:dyDescent="0.35">
      <c r="C12" s="70"/>
      <c r="D12" s="70"/>
      <c r="E12" s="70"/>
      <c r="F12" s="70"/>
      <c r="G12" s="70"/>
      <c r="H12" s="70"/>
      <c r="I12" s="70"/>
      <c r="J12" s="70"/>
      <c r="K12" s="70"/>
      <c r="L12" s="70"/>
      <c r="R12" s="71"/>
    </row>
    <row r="13" spans="1:18" s="23" customFormat="1" ht="17" x14ac:dyDescent="0.4">
      <c r="A13" s="24" t="s">
        <v>34</v>
      </c>
      <c r="B13" s="24"/>
      <c r="C13" s="24"/>
      <c r="D13" s="24"/>
      <c r="E13" s="24"/>
      <c r="F13" s="24"/>
      <c r="G13" s="24"/>
      <c r="H13" s="24"/>
      <c r="I13" s="24"/>
      <c r="J13" s="24"/>
      <c r="K13" s="24"/>
      <c r="L13" s="24"/>
      <c r="M13" s="24"/>
      <c r="N13" s="24"/>
      <c r="O13" s="24"/>
      <c r="P13" s="24"/>
      <c r="Q13" s="24"/>
    </row>
    <row r="14" spans="1:18" s="34" customFormat="1" x14ac:dyDescent="0.35">
      <c r="B14" s="30" t="s">
        <v>88</v>
      </c>
      <c r="C14" s="30">
        <v>2024</v>
      </c>
      <c r="D14" s="30">
        <f>C14+1</f>
        <v>2025</v>
      </c>
      <c r="E14" s="30">
        <f t="shared" ref="E14:M14" si="2">D14+1</f>
        <v>2026</v>
      </c>
      <c r="F14" s="30">
        <f t="shared" si="2"/>
        <v>2027</v>
      </c>
      <c r="G14" s="30">
        <f t="shared" si="2"/>
        <v>2028</v>
      </c>
      <c r="H14" s="30">
        <f t="shared" si="2"/>
        <v>2029</v>
      </c>
      <c r="I14" s="30">
        <f t="shared" si="2"/>
        <v>2030</v>
      </c>
      <c r="J14" s="30">
        <f t="shared" si="2"/>
        <v>2031</v>
      </c>
      <c r="K14" s="30">
        <f t="shared" si="2"/>
        <v>2032</v>
      </c>
      <c r="L14" s="30">
        <f t="shared" si="2"/>
        <v>2033</v>
      </c>
      <c r="M14" s="30">
        <f t="shared" si="2"/>
        <v>2034</v>
      </c>
      <c r="N14" s="30">
        <f>M14+1</f>
        <v>2035</v>
      </c>
      <c r="O14" s="30">
        <f>N14+1</f>
        <v>2036</v>
      </c>
      <c r="P14" s="30">
        <f>O14+1</f>
        <v>2037</v>
      </c>
      <c r="Q14" s="30">
        <f>P14+1</f>
        <v>2038</v>
      </c>
    </row>
    <row r="15" spans="1:18" customFormat="1" x14ac:dyDescent="0.35">
      <c r="B15" s="277"/>
      <c r="C15" s="276"/>
      <c r="D15" s="276"/>
      <c r="E15" s="276"/>
      <c r="F15" s="276"/>
      <c r="G15" s="276"/>
      <c r="H15" s="276"/>
      <c r="I15" s="276"/>
      <c r="J15" s="276"/>
      <c r="K15" s="276"/>
      <c r="L15" s="276"/>
      <c r="M15" s="276"/>
      <c r="N15" s="276"/>
      <c r="O15" s="276"/>
      <c r="P15" s="276"/>
      <c r="Q15" s="276"/>
      <c r="R15" s="68" t="s">
        <v>89</v>
      </c>
    </row>
    <row r="16" spans="1:18" customFormat="1" x14ac:dyDescent="0.35">
      <c r="B16" s="277"/>
      <c r="C16" s="276"/>
      <c r="D16" s="276"/>
      <c r="E16" s="276"/>
      <c r="F16" s="276"/>
      <c r="G16" s="276"/>
      <c r="H16" s="276"/>
      <c r="I16" s="276"/>
      <c r="J16" s="276"/>
      <c r="K16" s="276"/>
      <c r="L16" s="276"/>
      <c r="M16" s="276"/>
      <c r="N16" s="276"/>
      <c r="O16" s="276"/>
      <c r="P16" s="276"/>
      <c r="Q16" s="276"/>
      <c r="R16" s="68" t="s">
        <v>89</v>
      </c>
    </row>
    <row r="17" spans="2:18" customFormat="1" x14ac:dyDescent="0.35">
      <c r="B17" s="277"/>
      <c r="C17" s="276"/>
      <c r="D17" s="276"/>
      <c r="E17" s="276"/>
      <c r="F17" s="276"/>
      <c r="G17" s="276"/>
      <c r="H17" s="276"/>
      <c r="I17" s="276"/>
      <c r="J17" s="276"/>
      <c r="K17" s="276"/>
      <c r="L17" s="276"/>
      <c r="M17" s="276"/>
      <c r="N17" s="276"/>
      <c r="O17" s="276"/>
      <c r="P17" s="276"/>
      <c r="Q17" s="276"/>
      <c r="R17" s="68" t="s">
        <v>89</v>
      </c>
    </row>
    <row r="18" spans="2:18" customFormat="1" x14ac:dyDescent="0.35">
      <c r="B18" s="278"/>
      <c r="C18" s="276"/>
      <c r="D18" s="276"/>
      <c r="E18" s="276"/>
      <c r="F18" s="276"/>
      <c r="G18" s="276"/>
      <c r="H18" s="276"/>
      <c r="I18" s="276"/>
      <c r="J18" s="276"/>
      <c r="K18" s="276"/>
      <c r="L18" s="276"/>
      <c r="M18" s="276"/>
      <c r="N18" s="276"/>
      <c r="O18" s="276"/>
      <c r="P18" s="276"/>
      <c r="Q18" s="276"/>
      <c r="R18" s="68" t="s">
        <v>89</v>
      </c>
    </row>
    <row r="19" spans="2:18" customFormat="1" x14ac:dyDescent="0.35">
      <c r="B19" s="277"/>
      <c r="C19" s="276"/>
      <c r="D19" s="276"/>
      <c r="E19" s="276"/>
      <c r="F19" s="276"/>
      <c r="G19" s="276"/>
      <c r="H19" s="276"/>
      <c r="I19" s="276"/>
      <c r="J19" s="276"/>
      <c r="K19" s="276"/>
      <c r="L19" s="276"/>
      <c r="M19" s="276"/>
      <c r="N19" s="276"/>
      <c r="O19" s="276"/>
      <c r="P19" s="276"/>
      <c r="Q19" s="276"/>
      <c r="R19" s="68" t="s">
        <v>89</v>
      </c>
    </row>
    <row r="20" spans="2:18" customFormat="1" x14ac:dyDescent="0.35">
      <c r="B20" s="69" t="s">
        <v>88</v>
      </c>
      <c r="C20" s="276"/>
      <c r="D20" s="276"/>
      <c r="E20" s="276"/>
      <c r="F20" s="276"/>
      <c r="G20" s="276"/>
      <c r="H20" s="276"/>
      <c r="I20" s="276"/>
      <c r="J20" s="276"/>
      <c r="K20" s="276"/>
      <c r="L20" s="276"/>
      <c r="M20" s="276"/>
      <c r="N20" s="276"/>
      <c r="O20" s="276"/>
      <c r="P20" s="276"/>
      <c r="Q20" s="276"/>
      <c r="R20" s="68" t="s">
        <v>89</v>
      </c>
    </row>
    <row r="21" spans="2:18" customFormat="1" x14ac:dyDescent="0.35">
      <c r="B21" s="69" t="s">
        <v>90</v>
      </c>
      <c r="C21" s="202"/>
      <c r="D21" s="202">
        <f>D20-C20</f>
        <v>0</v>
      </c>
      <c r="E21" s="202">
        <f t="shared" ref="E21:Q21" si="3">E20-D20</f>
        <v>0</v>
      </c>
      <c r="F21" s="202">
        <f t="shared" si="3"/>
        <v>0</v>
      </c>
      <c r="G21" s="202">
        <f t="shared" si="3"/>
        <v>0</v>
      </c>
      <c r="H21" s="202">
        <f t="shared" si="3"/>
        <v>0</v>
      </c>
      <c r="I21" s="202">
        <f t="shared" si="3"/>
        <v>0</v>
      </c>
      <c r="J21" s="202">
        <f t="shared" si="3"/>
        <v>0</v>
      </c>
      <c r="K21" s="202">
        <f t="shared" si="3"/>
        <v>0</v>
      </c>
      <c r="L21" s="202">
        <f t="shared" si="3"/>
        <v>0</v>
      </c>
      <c r="M21" s="202">
        <f t="shared" si="3"/>
        <v>0</v>
      </c>
      <c r="N21" s="202">
        <f t="shared" si="3"/>
        <v>0</v>
      </c>
      <c r="O21" s="202">
        <f t="shared" si="3"/>
        <v>0</v>
      </c>
      <c r="P21" s="202">
        <f t="shared" si="3"/>
        <v>0</v>
      </c>
      <c r="Q21" s="202">
        <f t="shared" si="3"/>
        <v>0</v>
      </c>
      <c r="R21" s="68"/>
    </row>
    <row r="22" spans="2:18" x14ac:dyDescent="0.35">
      <c r="C22" s="70"/>
      <c r="D22" s="70"/>
      <c r="E22" s="70"/>
      <c r="F22" s="70"/>
      <c r="G22" s="70"/>
      <c r="H22" s="70"/>
      <c r="I22" s="70"/>
      <c r="J22" s="70"/>
      <c r="K22" s="70"/>
      <c r="L22" s="70"/>
      <c r="R22" s="7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cover</vt:lpstr>
      <vt:lpstr>fg_summary</vt:lpstr>
      <vt:lpstr>fg_calculation</vt:lpstr>
      <vt:lpstr>supporting_tabs &gt;&gt;&gt;</vt:lpstr>
      <vt:lpstr>revenues</vt:lpstr>
      <vt:lpstr>costs</vt:lpstr>
      <vt:lpstr>capex</vt:lpstr>
      <vt:lpstr>depreciation</vt:lpstr>
      <vt:lpstr>net_working_capital</vt:lpstr>
      <vt:lpstr>terminal_value</vt:lpstr>
      <vt:lpstr>wacc</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ATZENI Chiara (COMP)</dc:creator>
  <cp:lastModifiedBy>Martha Regitze Jørgensen</cp:lastModifiedBy>
  <dcterms:created xsi:type="dcterms:W3CDTF">2024-04-04T14:50:35Z</dcterms:created>
  <dcterms:modified xsi:type="dcterms:W3CDTF">2025-02-21T09:52:52Z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2024-11-29T13:48:38Z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2e5bd27f-e1e2-4d34-9631-e252592fda69</vt:lpwstr>
  </property>
  <property fmtid="{D5CDD505-2E9C-101B-9397-08002B2CF9AE}" pid="8" name="MSIP_Label_6bd9ddd1-4d20-43f6-abfa-fc3c07406f94_ContentBits">
    <vt:lpwstr>0</vt:lpwstr>
  </property>
</Properties>
</file>