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Denne_projektmappe"/>
  <bookViews>
    <workbookView xWindow="0" yWindow="0" windowWidth="19200" windowHeight="7065" activeTab="2"/>
  </bookViews>
  <sheets>
    <sheet name="Forside" sheetId="7" r:id="rId1"/>
    <sheet name="Energisparetiltag" sheetId="8" r:id="rId2"/>
    <sheet name="Tiltag 1" sheetId="11" r:id="rId3"/>
    <sheet name="Tiltag 4" sheetId="33" state="hidden" r:id="rId4"/>
    <sheet name="Nøgletal" sheetId="9" state="hidden" r:id="rId5"/>
  </sheets>
  <externalReferences>
    <externalReference r:id="rId6"/>
  </externalReferences>
  <definedNames>
    <definedName name="_ftn1" localSheetId="4">Nøgletal!#REF!</definedName>
    <definedName name="_ftnref1" localSheetId="4">Nøgletal!#REF!</definedName>
    <definedName name="Branche">#REF!</definedName>
    <definedName name="Kedelliste">#REF!</definedName>
    <definedName name="Manuel">#REF!</definedName>
    <definedName name="Procesenergi">#REF!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9" i="11" l="1"/>
  <c r="N3" i="11" l="1"/>
  <c r="L8" i="11" l="1"/>
  <c r="E30" i="11"/>
  <c r="C14" i="9" s="1"/>
  <c r="C17" i="9" l="1"/>
  <c r="C20" i="9"/>
  <c r="C21" i="9"/>
  <c r="C23" i="9"/>
  <c r="C26" i="9"/>
  <c r="C16" i="9"/>
  <c r="C24" i="9"/>
  <c r="C22" i="9"/>
  <c r="C15" i="9"/>
  <c r="C25" i="9"/>
  <c r="C18" i="9"/>
  <c r="C19" i="9"/>
  <c r="B3" i="11"/>
  <c r="C27" i="9" l="1"/>
  <c r="E21" i="33"/>
  <c r="G24" i="33"/>
  <c r="I20" i="33"/>
  <c r="I22" i="33"/>
  <c r="I23" i="33"/>
  <c r="I40" i="33"/>
  <c r="U32" i="33"/>
  <c r="C28" i="9" l="1"/>
  <c r="C29" i="9" s="1"/>
  <c r="D42" i="11" s="1"/>
  <c r="C20" i="33"/>
  <c r="D35" i="11" l="1"/>
  <c r="O16" i="33"/>
  <c r="I21" i="33" l="1"/>
  <c r="I24" i="33" s="1"/>
  <c r="O17" i="33" s="1"/>
  <c r="D38" i="11" l="1"/>
  <c r="O19" i="33"/>
  <c r="F11" i="11" l="1"/>
  <c r="B11" i="11" s="1"/>
  <c r="R8" i="33" l="1"/>
  <c r="R10" i="33"/>
  <c r="R11" i="33"/>
  <c r="R9" i="33"/>
  <c r="J13" i="33" l="1"/>
  <c r="C39" i="33" l="1"/>
  <c r="J37" i="33" l="1"/>
  <c r="B2" i="33" l="1"/>
  <c r="E20" i="33" l="1"/>
  <c r="C13" i="33" l="1"/>
  <c r="O20" i="33" l="1"/>
  <c r="O23" i="33" s="1"/>
  <c r="F32" i="11" l="1"/>
  <c r="G32" i="11"/>
  <c r="O4" i="8" l="1"/>
  <c r="B2" i="8" l="1"/>
  <c r="D36" i="11"/>
  <c r="D39" i="11"/>
</calcChain>
</file>

<file path=xl/sharedStrings.xml><?xml version="1.0" encoding="utf-8"?>
<sst xmlns="http://schemas.openxmlformats.org/spreadsheetml/2006/main" count="134" uniqueCount="92">
  <si>
    <t>Forside</t>
  </si>
  <si>
    <t>Afgrænsning af standardløsning</t>
  </si>
  <si>
    <t>•</t>
  </si>
  <si>
    <t>Ja</t>
  </si>
  <si>
    <t>Nej</t>
  </si>
  <si>
    <t>Input</t>
  </si>
  <si>
    <t>Resultat</t>
  </si>
  <si>
    <t>MWh/år</t>
  </si>
  <si>
    <t>Energibesparelse pr. år</t>
  </si>
  <si>
    <t>Retur</t>
  </si>
  <si>
    <t>Naturgas</t>
  </si>
  <si>
    <t>Tilskud til energibesparelser og energieffektiviseringer i erhvervsvirksomheder</t>
  </si>
  <si>
    <t>Gule felter skal udfyldes</t>
  </si>
  <si>
    <t>Energiforbrug i efter-situationen</t>
  </si>
  <si>
    <t>Energitype i efter-situationen</t>
  </si>
  <si>
    <t>Energiforbrug i før-situationen</t>
  </si>
  <si>
    <t>Energitype i før-situationen</t>
  </si>
  <si>
    <t>Sådan kommer du i gang</t>
  </si>
  <si>
    <t>Det kan du</t>
  </si>
  <si>
    <r>
      <rPr>
        <b/>
        <sz val="9"/>
        <color theme="1"/>
        <rFont val="Calibri"/>
        <family val="2"/>
        <scheme val="minor"/>
      </rPr>
      <t>1.</t>
    </r>
    <r>
      <rPr>
        <sz val="9"/>
        <color theme="1"/>
        <rFont val="Calibri"/>
        <family val="2"/>
        <scheme val="minor"/>
      </rPr>
      <t xml:space="preserve"> Se hvilke projekter der er indbefattet standardløsningen </t>
    </r>
  </si>
  <si>
    <r>
      <rPr>
        <b/>
        <sz val="9"/>
        <color theme="1"/>
        <rFont val="Calibri"/>
        <family val="2"/>
        <scheme val="minor"/>
      </rPr>
      <t>2.</t>
    </r>
    <r>
      <rPr>
        <sz val="9"/>
        <color theme="1"/>
        <rFont val="Calibri"/>
        <family val="2"/>
        <scheme val="minor"/>
      </rPr>
      <t xml:space="preserve"> Se dokumentationskrav der er gældende for standardløsningen </t>
    </r>
  </si>
  <si>
    <t>Elkedel</t>
  </si>
  <si>
    <t xml:space="preserve"> Specifikke dokumentationskrav til standardløsningen</t>
  </si>
  <si>
    <t xml:space="preserve">Energitype i før-situationen </t>
  </si>
  <si>
    <t>1.</t>
  </si>
  <si>
    <t xml:space="preserve">Energibesparelse </t>
  </si>
  <si>
    <t xml:space="preserve">Brændelstype i før-situationen </t>
  </si>
  <si>
    <t>5.</t>
  </si>
  <si>
    <t>Årsvirkningsgrad[%]</t>
  </si>
  <si>
    <t xml:space="preserve">Ny varmeforsyning i efter-situationen </t>
  </si>
  <si>
    <t>CHR</t>
  </si>
  <si>
    <t xml:space="preserve">Vil energispareprojektet implementeres i en eller flere konventionelle slagtekyllingestalde? </t>
  </si>
  <si>
    <t>Opgørelsesmetode af slagtekyllingebesætningen</t>
  </si>
  <si>
    <t>2.</t>
  </si>
  <si>
    <t>Specifikke dokumentationskrav til standardløsningen</t>
  </si>
  <si>
    <t>3.</t>
  </si>
  <si>
    <t>4.</t>
  </si>
  <si>
    <t>Konventionel</t>
  </si>
  <si>
    <t>ja</t>
  </si>
  <si>
    <t>Er der tale om en fuldudskiftning af den eksisterende brændselskedel?</t>
  </si>
  <si>
    <t>Udskiftes til en varmepumpe, fjernvarme eller en biokedel?</t>
  </si>
  <si>
    <r>
      <rPr>
        <b/>
        <sz val="9"/>
        <color theme="1"/>
        <rFont val="Calibri"/>
        <family val="2"/>
        <scheme val="minor"/>
      </rPr>
      <t xml:space="preserve">3. </t>
    </r>
    <r>
      <rPr>
        <sz val="9"/>
        <color theme="1"/>
        <rFont val="Calibri"/>
        <family val="2"/>
        <scheme val="minor"/>
      </rPr>
      <t xml:space="preserve">Vedlæg den udfyldte standardløsning i ansøgningsskemaet </t>
    </r>
  </si>
  <si>
    <r>
      <t xml:space="preserve">Er brændselskedlen under 1000 kW og  en varmtvandkedel eller en dampkedel? </t>
    </r>
    <r>
      <rPr>
        <strike/>
        <sz val="9"/>
        <rFont val="Verdana"/>
        <family val="2"/>
      </rPr>
      <t>?</t>
    </r>
  </si>
  <si>
    <t>Levetidskategori</t>
  </si>
  <si>
    <t>1.3. Udskiftning af forsynings- service- og procesanlæg</t>
  </si>
  <si>
    <t>Energiforbrug før</t>
  </si>
  <si>
    <t>Energiforbrug efter</t>
  </si>
  <si>
    <t xml:space="preserve">  </t>
  </si>
  <si>
    <t>Beregning af brændselskedlens årsvirkningsgraden ved udskiftningstidspunktet. Hvis brændselstypen er olie eller halm, vælg "olie" eller "halm" i tabellen.</t>
  </si>
  <si>
    <t>4.1</t>
  </si>
  <si>
    <t>Beregning af det årlige varmeforbrug til opvarmning i kyllingestalde</t>
  </si>
  <si>
    <t>5.1</t>
  </si>
  <si>
    <t>Størrelse/varmeydelse på eksisterende varmekilde [kW]</t>
  </si>
  <si>
    <t>Antal</t>
  </si>
  <si>
    <t xml:space="preserve">Standardløsning for belysning </t>
  </si>
  <si>
    <t>Vers. 1  09.01.2025</t>
  </si>
  <si>
    <t>Tiltag 1 Udskiftning af belysning</t>
  </si>
  <si>
    <t>Standardløsningskatalog for belysning</t>
  </si>
  <si>
    <t xml:space="preserve">Før-situationen: Nuværende lyskilder  </t>
  </si>
  <si>
    <t>Effekt pr. lyskilde [W]</t>
  </si>
  <si>
    <t>Lyskildetype 2</t>
  </si>
  <si>
    <t>Lyskildetype 4</t>
  </si>
  <si>
    <t xml:space="preserve">Lyskildetype 3 </t>
  </si>
  <si>
    <t xml:space="preserve">Lyskildetype 5 </t>
  </si>
  <si>
    <t>Lyskildetype 6</t>
  </si>
  <si>
    <t>Lyskildetype 7</t>
  </si>
  <si>
    <t>Lyskildetype 8</t>
  </si>
  <si>
    <t>Lyskildetype 9</t>
  </si>
  <si>
    <t>Lyskildetype 10</t>
  </si>
  <si>
    <t>Lyskildetype 11</t>
  </si>
  <si>
    <t xml:space="preserve">Lyskildetype 12 </t>
  </si>
  <si>
    <t xml:space="preserve">Lyskildetyper </t>
  </si>
  <si>
    <t>Brugstid</t>
  </si>
  <si>
    <t xml:space="preserve">Brugstiden </t>
  </si>
  <si>
    <t xml:space="preserve">Branchekategori eller anvendelsesområde </t>
  </si>
  <si>
    <t>Stalde</t>
  </si>
  <si>
    <t xml:space="preserve">Udendørsbelysning </t>
  </si>
  <si>
    <t xml:space="preserve">Konstant drift </t>
  </si>
  <si>
    <t>Svar</t>
  </si>
  <si>
    <t>Timer pr. år</t>
  </si>
  <si>
    <t>Lyskildetype 1</t>
  </si>
  <si>
    <t xml:space="preserve">Resultater </t>
  </si>
  <si>
    <t>8. timers drift pr. dag</t>
  </si>
  <si>
    <t>16. timers drift pr. dag</t>
  </si>
  <si>
    <t>Anvendelseskategorier</t>
  </si>
  <si>
    <t>Anvendelsesområde</t>
  </si>
  <si>
    <t>Indebærer tiltaget udskiftningen af ældre belysning til LED</t>
  </si>
  <si>
    <t xml:space="preserve">Implementeres belysningsprojektet i andet end i bygninger jf. afsnit 3.4 i Vejledning til ansøgning om Erhvervstilskud </t>
  </si>
  <si>
    <r>
      <rPr>
        <b/>
        <sz val="9"/>
        <color theme="1"/>
        <rFont val="Calibri"/>
        <family val="2"/>
        <scheme val="minor"/>
      </rPr>
      <t>1.</t>
    </r>
    <r>
      <rPr>
        <sz val="9"/>
        <color theme="1"/>
        <rFont val="Calibri"/>
        <family val="2"/>
        <scheme val="minor"/>
      </rPr>
      <t xml:space="preserve"> Læs "Vejledning til ansøgning om Erhvervstilskud" afsnit 3.4</t>
    </r>
  </si>
  <si>
    <r>
      <rPr>
        <b/>
        <sz val="9"/>
        <color theme="1"/>
        <rFont val="Calibri"/>
        <family val="2"/>
        <scheme val="minor"/>
      </rPr>
      <t>2.</t>
    </r>
    <r>
      <rPr>
        <sz val="9"/>
        <color theme="1"/>
        <rFont val="Calibri"/>
        <family val="2"/>
        <scheme val="minor"/>
      </rPr>
      <t xml:space="preserve"> Læs om det aktuelle energisparetiltag på fanen "Energisparetiltag"</t>
    </r>
  </si>
  <si>
    <r>
      <t xml:space="preserve">Vær opmærksom på, at denne standardløsning kun omhandler udskiftning af ældre belysning til LED </t>
    </r>
    <r>
      <rPr>
        <b/>
        <i/>
        <u/>
        <sz val="11"/>
        <rFont val="Calibri"/>
        <family val="2"/>
        <scheme val="minor"/>
      </rPr>
      <t>i andet end i bygninger</t>
    </r>
    <r>
      <rPr>
        <i/>
        <sz val="11"/>
        <rFont val="Calibri"/>
        <family val="2"/>
        <scheme val="minor"/>
      </rPr>
      <t>. Bygninger er i den forbindelse defineret som bygninger, hvor indeklimaet reguleres til gavn for bygningens brugere. Dvs. at fx stalde, fryserum og drivhuse ikke defineres som en bygning og er omfattet af denne standardløsning.                                                                                                                                                                                                                                                 Standardløsningen benyttes til at beregne energiforbruget før og efter udskiftningen samt til at fastslå størrelsen af energibesparelsen. Resultaterne fra standardløsningen skal indtastes i ansøgningsskemaet og vedlægges som bilag til ansøgningen.     
Energibesparelser fra belysningstiltag</t>
    </r>
    <r>
      <rPr>
        <b/>
        <i/>
        <sz val="11"/>
        <rFont val="Calibri"/>
        <family val="2"/>
        <scheme val="minor"/>
      </rPr>
      <t xml:space="preserve"> </t>
    </r>
    <r>
      <rPr>
        <i/>
        <sz val="11"/>
        <rFont val="Calibri"/>
        <family val="2"/>
        <scheme val="minor"/>
      </rPr>
      <t xml:space="preserve">i bygninger er </t>
    </r>
    <r>
      <rPr>
        <b/>
        <i/>
        <u/>
        <sz val="11"/>
        <rFont val="Calibri"/>
        <family val="2"/>
        <scheme val="minor"/>
      </rPr>
      <t>ikke omfattet</t>
    </r>
    <r>
      <rPr>
        <i/>
        <u/>
        <sz val="11"/>
        <rFont val="Calibri"/>
        <family val="2"/>
        <scheme val="minor"/>
      </rPr>
      <t xml:space="preserve"> </t>
    </r>
    <r>
      <rPr>
        <i/>
        <sz val="11"/>
        <rFont val="Calibri"/>
        <family val="2"/>
        <scheme val="minor"/>
      </rPr>
      <t xml:space="preserve">af denne standardløsning. Belysningstiltag i bygninger er kun støtteberettigede, hvis følgende krav er opfyldt:
1. Tiltaget medfører en forbedring af bygningens energimæssige ydeevne på mindst 10 % målt i primærenergi sammenlignet med situationen før investeringen.
2. Det oprindelige primærenergibehov og den anslåede forbedring dokumenteres med et gyldigt energimærke.
3. For belysningstiltag i bygninger skal energibesparelser opgøres specifikt og denne standardløsnig kan derfor ikke anvendes.                                             For yderligere information til belysningsprojekter i bygninger henvises til "Vejledning til ansøgning om Erhvervstilskud afsnit 3.6 (Særligt for tiltag i bygnigner)
</t>
    </r>
  </si>
  <si>
    <r>
      <t xml:space="preserve">Denne løsning bruges til at beregne energibesparelser, når man skifter eksisterende belysning til  LED-lyskilder.
For at beregningen kan udføres, skal du: 
1. Angive det antal lyskilder du ønsker udskiftet samt deres effekt. Du kan oplyse op til 12 forskellige typer lyskilder. Bemærk, at der kan være flere lyskilder i samme armatur.                                                                                                                                                                                                                                                        2. Angive </t>
    </r>
    <r>
      <rPr>
        <sz val="11"/>
        <rFont val="Calibri"/>
        <family val="2"/>
        <scheme val="minor"/>
      </rPr>
      <t>anvendelseskategori</t>
    </r>
    <r>
      <rPr>
        <i/>
        <sz val="11"/>
        <rFont val="Calibri"/>
        <family val="2"/>
        <scheme val="minor"/>
      </rPr>
      <t xml:space="preserve">. Energibesparelsen beregnes på baggrund af brugstiden – altså det antal timer, lyset er tændt i området. Brugstiden for anvendelseskategorierne er defineret af Energistyrelsen. 
Hver standardløsning kan kun omfatte:
1. 	én adresse,
2. 	én anvendelseskategori, og
3. 	op til 12 forskellige lyskildetyper. 
Hvis du har belysningsprojekter på eksempelvis flere adresser, skal du udfylde en standardløsning for hver adresse. Resultaterne fra hver standardløsning skal indtastes i ansøgningsskemaets fane 6 og vedlægges som bilag til ansøgningen.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</si>
</sst>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 #,##0.00_-;_-* &quot;-&quot;??_-;_-@_-"/>
    <numFmt numFmtId="164" formatCode="_-* #,##0_-;\-* #,##0_-;_-* &quot;-&quot;??_-;_-@_-"/>
    <numFmt numFmtId="165" formatCode="0.0"/>
    <numFmt numFmtId="166" formatCode="#,##0_ ;\-#,##0\ "/>
    <numFmt numFmtId="167" formatCode="#,##0.0"/>
    <numFmt numFmtId="168" formatCode="0.0000%"/>
  </numFmts>
  <fonts count="60" x14ac:knownFonts="1">
    <font>
      <sz val="11"/>
      <color theme="1"/>
      <name val="Calibri"/>
      <family val="2"/>
      <scheme val="minor"/>
    </font>
    <font>
      <sz val="11"/>
      <color theme="1"/>
      <name val="Calibri"/>
      <family val="2"/>
      <scheme val="minor"/>
    </font>
    <font>
      <sz val="9"/>
      <color theme="1"/>
      <name val="Calibri"/>
      <family val="2"/>
      <scheme val="minor"/>
    </font>
    <font>
      <sz val="9"/>
      <color rgb="FF009999"/>
      <name val="Verdana"/>
      <family val="2"/>
    </font>
    <font>
      <u/>
      <sz val="11"/>
      <color theme="10"/>
      <name val="Calibri"/>
      <family val="2"/>
      <scheme val="minor"/>
    </font>
    <font>
      <sz val="11"/>
      <color rgb="FF009999"/>
      <name val="Calibri"/>
      <family val="2"/>
      <scheme val="minor"/>
    </font>
    <font>
      <sz val="9"/>
      <color theme="1"/>
      <name val="Verdana"/>
      <family val="2"/>
    </font>
    <font>
      <sz val="9"/>
      <color theme="0" tint="-0.499984740745262"/>
      <name val="Calibri"/>
      <family val="2"/>
      <scheme val="minor"/>
    </font>
    <font>
      <sz val="9"/>
      <color theme="0" tint="-0.499984740745262"/>
      <name val="Verdana"/>
      <family val="2"/>
    </font>
    <font>
      <sz val="14"/>
      <color theme="4" tint="-0.249977111117893"/>
      <name val="Verdana"/>
      <family val="2"/>
    </font>
    <font>
      <sz val="14"/>
      <color theme="9" tint="-0.499984740745262"/>
      <name val="Verdana"/>
      <family val="2"/>
    </font>
    <font>
      <sz val="9"/>
      <name val="Calibri"/>
      <family val="2"/>
      <scheme val="minor"/>
    </font>
    <font>
      <sz val="9"/>
      <color theme="9" tint="0.59999389629810485"/>
      <name val="Verdana"/>
      <family val="2"/>
    </font>
    <font>
      <sz val="9"/>
      <name val="Verdana"/>
      <family val="2"/>
    </font>
    <font>
      <b/>
      <sz val="12"/>
      <color theme="9" tint="-0.499984740745262"/>
      <name val="Verdana"/>
      <family val="2"/>
    </font>
    <font>
      <sz val="18"/>
      <color theme="9" tint="0.79998168889431442"/>
      <name val="Verdana"/>
      <family val="2"/>
    </font>
    <font>
      <sz val="11"/>
      <color theme="4" tint="-0.249977111117893"/>
      <name val="Verdana"/>
      <family val="2"/>
    </font>
    <font>
      <b/>
      <sz val="9"/>
      <color theme="1"/>
      <name val="Verdana"/>
      <family val="2"/>
    </font>
    <font>
      <sz val="10"/>
      <color theme="1"/>
      <name val="Verdana"/>
      <family val="2"/>
    </font>
    <font>
      <sz val="10"/>
      <name val="Verdana"/>
      <family val="2"/>
    </font>
    <font>
      <b/>
      <sz val="10"/>
      <color theme="1"/>
      <name val="Verdana"/>
      <family val="2"/>
    </font>
    <font>
      <sz val="9"/>
      <color theme="9" tint="0.79998168889431442"/>
      <name val="Verdana"/>
      <family val="2"/>
    </font>
    <font>
      <sz val="9"/>
      <color theme="0"/>
      <name val="Verdana"/>
      <family val="2"/>
    </font>
    <font>
      <sz val="24"/>
      <color theme="1"/>
      <name val="Verdana"/>
      <family val="2"/>
    </font>
    <font>
      <u/>
      <sz val="20"/>
      <color theme="10"/>
      <name val="Calibri"/>
      <family val="2"/>
      <scheme val="minor"/>
    </font>
    <font>
      <sz val="11"/>
      <color theme="1" tint="0.499984740745262"/>
      <name val="Calibri"/>
      <family val="2"/>
      <scheme val="minor"/>
    </font>
    <font>
      <sz val="11"/>
      <color theme="0"/>
      <name val="Calibri"/>
      <family val="2"/>
      <scheme val="minor"/>
    </font>
    <font>
      <b/>
      <sz val="11"/>
      <color theme="1"/>
      <name val="Verdana"/>
      <family val="2"/>
    </font>
    <font>
      <sz val="10"/>
      <color theme="4" tint="-0.249977111117893"/>
      <name val="Verdana"/>
      <family val="2"/>
    </font>
    <font>
      <sz val="10"/>
      <color theme="1"/>
      <name val="Calibri"/>
      <family val="2"/>
      <scheme val="minor"/>
    </font>
    <font>
      <b/>
      <sz val="9"/>
      <color theme="1"/>
      <name val="Calibri"/>
      <family val="2"/>
      <scheme val="minor"/>
    </font>
    <font>
      <i/>
      <sz val="10"/>
      <color theme="4" tint="-0.249977111117893"/>
      <name val="Verdana"/>
      <family val="2"/>
    </font>
    <font>
      <i/>
      <sz val="10"/>
      <color theme="4" tint="-0.249977111117893"/>
      <name val="Calibri"/>
      <family val="2"/>
      <scheme val="minor"/>
    </font>
    <font>
      <i/>
      <sz val="10"/>
      <color theme="1"/>
      <name val="Verdana"/>
      <family val="2"/>
    </font>
    <font>
      <i/>
      <sz val="10"/>
      <color theme="1"/>
      <name val="Calibri"/>
      <family val="2"/>
      <scheme val="minor"/>
    </font>
    <font>
      <i/>
      <sz val="11"/>
      <name val="Calibri"/>
      <family val="2"/>
      <scheme val="minor"/>
    </font>
    <font>
      <sz val="9"/>
      <color theme="4" tint="-0.249977111117893"/>
      <name val="Verdana"/>
      <family val="2"/>
    </font>
    <font>
      <sz val="14"/>
      <color rgb="FF009999"/>
      <name val="Calibri"/>
      <family val="2"/>
      <scheme val="minor"/>
    </font>
    <font>
      <b/>
      <sz val="11"/>
      <name val="Verdana"/>
      <family val="2"/>
    </font>
    <font>
      <sz val="11"/>
      <color theme="1"/>
      <name val="Verdana"/>
      <family val="2"/>
    </font>
    <font>
      <sz val="11"/>
      <name val="Verdana"/>
      <family val="2"/>
    </font>
    <font>
      <sz val="11"/>
      <color rgb="FFFF0000"/>
      <name val="Verdana"/>
      <family val="2"/>
    </font>
    <font>
      <u/>
      <sz val="14"/>
      <color theme="10"/>
      <name val="Calibri"/>
      <family val="2"/>
      <scheme val="minor"/>
    </font>
    <font>
      <sz val="12"/>
      <color theme="4" tint="-0.249977111117893"/>
      <name val="Verdana"/>
      <family val="2"/>
    </font>
    <font>
      <b/>
      <sz val="10"/>
      <color theme="9" tint="-0.499984740745262"/>
      <name val="Verdana"/>
      <family val="2"/>
    </font>
    <font>
      <sz val="9"/>
      <color rgb="FFFF0000"/>
      <name val="Verdana"/>
      <family val="2"/>
    </font>
    <font>
      <b/>
      <sz val="9"/>
      <name val="Verdana"/>
      <family val="2"/>
    </font>
    <font>
      <sz val="12"/>
      <color theme="8"/>
      <name val="Verdana"/>
      <family val="2"/>
    </font>
    <font>
      <sz val="24"/>
      <color theme="9" tint="0.59999389629810485"/>
      <name val="Verdana"/>
      <family val="2"/>
    </font>
    <font>
      <sz val="10"/>
      <color theme="9" tint="0.59999389629810485"/>
      <name val="Verdana"/>
      <family val="2"/>
    </font>
    <font>
      <sz val="11"/>
      <color theme="9" tint="0.59999389629810485"/>
      <name val="Calibri"/>
      <family val="2"/>
      <scheme val="minor"/>
    </font>
    <font>
      <sz val="14"/>
      <color theme="9" tint="0.59999389629810485"/>
      <name val="Verdana"/>
      <family val="2"/>
    </font>
    <font>
      <u/>
      <sz val="11"/>
      <color theme="0"/>
      <name val="Calibri"/>
      <family val="2"/>
      <scheme val="minor"/>
    </font>
    <font>
      <strike/>
      <sz val="9"/>
      <name val="Verdana"/>
      <family val="2"/>
    </font>
    <font>
      <b/>
      <sz val="11"/>
      <color theme="9" tint="0.59999389629810485"/>
      <name val="Calibri"/>
      <family val="2"/>
      <scheme val="minor"/>
    </font>
    <font>
      <sz val="11"/>
      <name val="Calibri"/>
      <family val="2"/>
      <scheme val="minor"/>
    </font>
    <font>
      <b/>
      <sz val="11"/>
      <color theme="1"/>
      <name val="Calibri"/>
      <family val="2"/>
      <scheme val="minor"/>
    </font>
    <font>
      <b/>
      <i/>
      <sz val="11"/>
      <name val="Calibri"/>
      <family val="2"/>
      <scheme val="minor"/>
    </font>
    <font>
      <i/>
      <u/>
      <sz val="11"/>
      <name val="Calibri"/>
      <family val="2"/>
      <scheme val="minor"/>
    </font>
    <font>
      <b/>
      <i/>
      <u/>
      <sz val="11"/>
      <name val="Calibri"/>
      <family val="2"/>
      <scheme val="minor"/>
    </font>
  </fonts>
  <fills count="7">
    <fill>
      <patternFill patternType="none"/>
    </fill>
    <fill>
      <patternFill patternType="gray125"/>
    </fill>
    <fill>
      <patternFill patternType="solid">
        <fgColor theme="9" tint="0.79998168889431442"/>
        <bgColor indexed="64"/>
      </patternFill>
    </fill>
    <fill>
      <patternFill patternType="solid">
        <fgColor rgb="FFFFFF00"/>
        <bgColor indexed="64"/>
      </patternFill>
    </fill>
    <fill>
      <patternFill patternType="solid">
        <fgColor theme="8" tint="-0.499984740745262"/>
        <bgColor indexed="64"/>
      </patternFill>
    </fill>
    <fill>
      <patternFill patternType="solid">
        <fgColor theme="9" tint="0.59999389629810485"/>
        <bgColor indexed="64"/>
      </patternFill>
    </fill>
    <fill>
      <patternFill patternType="solid">
        <fgColor theme="0" tint="-0.149998474074526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right/>
      <top/>
      <bottom style="thin">
        <color indexed="64"/>
      </bottom>
      <diagonal/>
    </border>
    <border>
      <left style="thin">
        <color theme="2" tint="-9.9978637043366805E-2"/>
      </left>
      <right/>
      <top/>
      <bottom/>
      <diagonal/>
    </border>
    <border>
      <left/>
      <right/>
      <top/>
      <bottom style="double">
        <color indexed="64"/>
      </bottom>
      <diagonal/>
    </border>
  </borders>
  <cellStyleXfs count="5">
    <xf numFmtId="0" fontId="0" fillId="0" borderId="0"/>
    <xf numFmtId="9" fontId="1" fillId="0" borderId="0" applyFont="0" applyFill="0" applyBorder="0" applyAlignment="0" applyProtection="0"/>
    <xf numFmtId="43" fontId="1" fillId="0" borderId="0" applyFont="0" applyFill="0" applyBorder="0" applyAlignment="0" applyProtection="0"/>
    <xf numFmtId="0" fontId="2" fillId="0" borderId="0"/>
    <xf numFmtId="0" fontId="4" fillId="0" borderId="0" applyNumberFormat="0" applyFill="0" applyBorder="0" applyAlignment="0" applyProtection="0"/>
  </cellStyleXfs>
  <cellXfs count="245">
    <xf numFmtId="0" fontId="0" fillId="0" borderId="0" xfId="0"/>
    <xf numFmtId="0" fontId="0" fillId="0" borderId="0" xfId="0" applyBorder="1"/>
    <xf numFmtId="0" fontId="5" fillId="2" borderId="0" xfId="4" applyFont="1" applyFill="1" applyBorder="1" applyAlignment="1" applyProtection="1">
      <alignment vertical="center"/>
      <protection hidden="1"/>
    </xf>
    <xf numFmtId="0" fontId="7" fillId="2" borderId="0" xfId="0" applyFont="1" applyFill="1" applyAlignment="1" applyProtection="1">
      <alignment horizontal="right"/>
      <protection hidden="1"/>
    </xf>
    <xf numFmtId="0" fontId="6" fillId="2" borderId="0" xfId="3" applyFont="1" applyFill="1" applyProtection="1">
      <protection hidden="1"/>
    </xf>
    <xf numFmtId="0" fontId="7" fillId="2" borderId="0" xfId="0" applyFont="1" applyFill="1" applyAlignment="1" applyProtection="1">
      <alignment vertical="top" wrapText="1"/>
      <protection hidden="1"/>
    </xf>
    <xf numFmtId="0" fontId="9" fillId="2" borderId="0" xfId="3" applyFont="1" applyFill="1" applyAlignment="1" applyProtection="1">
      <alignment vertical="center" wrapText="1"/>
      <protection hidden="1"/>
    </xf>
    <xf numFmtId="0" fontId="9" fillId="2" borderId="0" xfId="3" applyFont="1" applyFill="1" applyAlignment="1" applyProtection="1">
      <alignment vertical="center"/>
      <protection hidden="1"/>
    </xf>
    <xf numFmtId="0" fontId="7" fillId="2" borderId="0" xfId="0" applyFont="1" applyFill="1" applyAlignment="1" applyProtection="1">
      <alignment horizontal="left" vertical="top"/>
      <protection hidden="1"/>
    </xf>
    <xf numFmtId="0" fontId="11" fillId="2" borderId="0" xfId="0" applyFont="1" applyFill="1" applyAlignment="1" applyProtection="1">
      <alignment horizontal="right"/>
      <protection hidden="1"/>
    </xf>
    <xf numFmtId="0" fontId="6" fillId="2" borderId="0" xfId="3" applyFont="1" applyFill="1" applyBorder="1" applyAlignment="1" applyProtection="1">
      <alignment vertical="center"/>
      <protection hidden="1"/>
    </xf>
    <xf numFmtId="0" fontId="6" fillId="2" borderId="0" xfId="3" applyFont="1" applyFill="1" applyBorder="1" applyProtection="1">
      <protection hidden="1"/>
    </xf>
    <xf numFmtId="0" fontId="30" fillId="2" borderId="0" xfId="0" applyFont="1" applyFill="1" applyProtection="1">
      <protection hidden="1"/>
    </xf>
    <xf numFmtId="0" fontId="2" fillId="2" borderId="0" xfId="0" applyFont="1" applyFill="1" applyProtection="1">
      <protection hidden="1"/>
    </xf>
    <xf numFmtId="0" fontId="30" fillId="2" borderId="0" xfId="0" applyFont="1" applyFill="1" applyAlignment="1" applyProtection="1">
      <protection hidden="1"/>
    </xf>
    <xf numFmtId="0" fontId="2" fillId="2" borderId="0" xfId="0" applyFont="1" applyFill="1" applyAlignment="1" applyProtection="1">
      <alignment horizontal="center" vertical="top" wrapText="1"/>
      <protection hidden="1"/>
    </xf>
    <xf numFmtId="0" fontId="3" fillId="2" borderId="0" xfId="3" applyFont="1" applyFill="1" applyProtection="1">
      <protection hidden="1"/>
    </xf>
    <xf numFmtId="0" fontId="5" fillId="2" borderId="0" xfId="4" applyFont="1" applyFill="1" applyAlignment="1" applyProtection="1">
      <alignment vertical="center"/>
      <protection hidden="1"/>
    </xf>
    <xf numFmtId="0" fontId="8" fillId="2" borderId="0" xfId="3" applyFont="1" applyFill="1" applyProtection="1">
      <protection hidden="1"/>
    </xf>
    <xf numFmtId="0" fontId="7" fillId="2" borderId="0" xfId="0" applyFont="1" applyFill="1" applyAlignment="1" applyProtection="1">
      <alignment horizontal="center" vertical="top"/>
      <protection hidden="1"/>
    </xf>
    <xf numFmtId="0" fontId="9" fillId="2" borderId="0" xfId="3" applyFont="1" applyFill="1" applyProtection="1">
      <protection hidden="1"/>
    </xf>
    <xf numFmtId="0" fontId="9" fillId="2" borderId="0" xfId="3" applyFont="1" applyFill="1" applyAlignment="1" applyProtection="1">
      <alignment horizontal="center" vertical="center" wrapText="1"/>
      <protection hidden="1"/>
    </xf>
    <xf numFmtId="0" fontId="7" fillId="2" borderId="0" xfId="0" applyFont="1" applyFill="1" applyAlignment="1" applyProtection="1">
      <alignment horizontal="left" vertical="center" wrapText="1"/>
      <protection hidden="1"/>
    </xf>
    <xf numFmtId="0" fontId="6" fillId="4" borderId="0" xfId="3" applyFont="1" applyFill="1" applyProtection="1">
      <protection hidden="1"/>
    </xf>
    <xf numFmtId="0" fontId="31" fillId="2" borderId="0" xfId="3" applyFont="1" applyFill="1" applyProtection="1">
      <protection hidden="1"/>
    </xf>
    <xf numFmtId="0" fontId="32" fillId="2" borderId="0" xfId="4" applyFont="1" applyFill="1" applyProtection="1">
      <protection hidden="1"/>
    </xf>
    <xf numFmtId="0" fontId="33" fillId="2" borderId="0" xfId="3" applyFont="1" applyFill="1" applyProtection="1">
      <protection hidden="1"/>
    </xf>
    <xf numFmtId="0" fontId="34" fillId="2" borderId="0" xfId="0" applyFont="1" applyFill="1" applyAlignment="1" applyProtection="1">
      <alignment horizontal="right"/>
      <protection hidden="1"/>
    </xf>
    <xf numFmtId="0" fontId="36" fillId="2" borderId="0" xfId="3" applyFont="1" applyFill="1" applyProtection="1">
      <protection hidden="1"/>
    </xf>
    <xf numFmtId="0" fontId="26" fillId="4" borderId="0" xfId="4" applyFont="1" applyFill="1" applyAlignment="1" applyProtection="1">
      <alignment horizontal="center"/>
      <protection hidden="1"/>
    </xf>
    <xf numFmtId="0" fontId="37" fillId="2" borderId="0" xfId="4" applyFont="1" applyFill="1" applyProtection="1">
      <protection hidden="1"/>
    </xf>
    <xf numFmtId="0" fontId="26" fillId="2" borderId="0" xfId="4" applyFont="1" applyFill="1" applyAlignment="1" applyProtection="1">
      <alignment horizontal="center"/>
      <protection hidden="1"/>
    </xf>
    <xf numFmtId="0" fontId="6" fillId="6" borderId="0" xfId="3" applyFont="1" applyFill="1" applyProtection="1">
      <protection hidden="1"/>
    </xf>
    <xf numFmtId="2" fontId="19" fillId="5" borderId="0" xfId="2" applyNumberFormat="1" applyFont="1" applyFill="1" applyAlignment="1" applyProtection="1">
      <alignment horizontal="center" vertical="center"/>
      <protection hidden="1"/>
    </xf>
    <xf numFmtId="2" fontId="20" fillId="5" borderId="4" xfId="2" applyNumberFormat="1" applyFont="1" applyFill="1" applyBorder="1" applyAlignment="1" applyProtection="1">
      <alignment horizontal="center" vertical="center"/>
      <protection hidden="1"/>
    </xf>
    <xf numFmtId="0" fontId="18" fillId="5" borderId="0" xfId="3" applyFont="1" applyFill="1" applyAlignment="1" applyProtection="1">
      <alignment horizontal="center" vertical="center"/>
      <protection hidden="1"/>
    </xf>
    <xf numFmtId="0" fontId="12" fillId="5" borderId="0" xfId="3" applyFont="1" applyFill="1" applyAlignment="1" applyProtection="1">
      <alignment horizontal="center" vertical="center"/>
      <protection hidden="1"/>
    </xf>
    <xf numFmtId="1" fontId="23" fillId="2" borderId="0" xfId="3" applyNumberFormat="1" applyFont="1" applyFill="1" applyAlignment="1" applyProtection="1">
      <alignment horizontal="right" vertical="center" indent="2"/>
      <protection hidden="1"/>
    </xf>
    <xf numFmtId="0" fontId="25" fillId="2" borderId="0" xfId="4" applyFont="1" applyFill="1" applyAlignment="1" applyProtection="1">
      <alignment vertical="center"/>
      <protection hidden="1"/>
    </xf>
    <xf numFmtId="0" fontId="0" fillId="2" borderId="0" xfId="0" applyFill="1" applyProtection="1">
      <protection hidden="1"/>
    </xf>
    <xf numFmtId="0" fontId="7" fillId="2" borderId="0" xfId="0" applyFont="1" applyFill="1" applyAlignment="1" applyProtection="1">
      <alignment horizontal="right" vertical="top"/>
      <protection hidden="1"/>
    </xf>
    <xf numFmtId="0" fontId="10" fillId="2" borderId="0" xfId="3" applyFont="1" applyFill="1" applyProtection="1">
      <protection hidden="1"/>
    </xf>
    <xf numFmtId="0" fontId="6" fillId="2" borderId="0" xfId="3" quotePrefix="1" applyFont="1" applyFill="1" applyProtection="1">
      <protection hidden="1"/>
    </xf>
    <xf numFmtId="0" fontId="12" fillId="2" borderId="0" xfId="3" applyFont="1" applyFill="1" applyProtection="1">
      <protection hidden="1"/>
    </xf>
    <xf numFmtId="0" fontId="13" fillId="2" borderId="0" xfId="3" applyFont="1" applyFill="1" applyProtection="1">
      <protection hidden="1"/>
    </xf>
    <xf numFmtId="0" fontId="6" fillId="5" borderId="0" xfId="3" applyFont="1" applyFill="1" applyAlignment="1" applyProtection="1">
      <alignment horizontal="center" vertical="center"/>
      <protection hidden="1"/>
    </xf>
    <xf numFmtId="0" fontId="6" fillId="3" borderId="1" xfId="3" applyFont="1" applyFill="1" applyBorder="1" applyAlignment="1" applyProtection="1">
      <alignment horizontal="center" vertical="center"/>
      <protection locked="0" hidden="1"/>
    </xf>
    <xf numFmtId="0" fontId="6" fillId="5" borderId="0" xfId="3" applyFont="1" applyFill="1" applyProtection="1">
      <protection hidden="1"/>
    </xf>
    <xf numFmtId="0" fontId="14" fillId="2" borderId="0" xfId="3" applyFont="1" applyFill="1" applyAlignment="1" applyProtection="1">
      <alignment vertical="center"/>
      <protection hidden="1"/>
    </xf>
    <xf numFmtId="0" fontId="6" fillId="2" borderId="0" xfId="3" applyFont="1" applyFill="1" applyAlignment="1" applyProtection="1">
      <alignment vertical="center"/>
      <protection hidden="1"/>
    </xf>
    <xf numFmtId="0" fontId="15" fillId="2" borderId="0" xfId="3" applyFont="1" applyFill="1" applyProtection="1">
      <protection hidden="1"/>
    </xf>
    <xf numFmtId="0" fontId="38" fillId="5" borderId="0" xfId="3" applyFont="1" applyFill="1" applyAlignment="1" applyProtection="1">
      <alignment horizontal="center" vertical="center"/>
      <protection hidden="1"/>
    </xf>
    <xf numFmtId="0" fontId="27" fillId="5" borderId="0" xfId="3" applyFont="1" applyFill="1" applyAlignment="1" applyProtection="1">
      <alignment horizontal="left" vertical="center"/>
      <protection hidden="1"/>
    </xf>
    <xf numFmtId="0" fontId="16" fillId="5" borderId="0" xfId="3" applyFont="1" applyFill="1" applyAlignment="1" applyProtection="1">
      <alignment horizontal="left" vertical="center"/>
      <protection hidden="1"/>
    </xf>
    <xf numFmtId="0" fontId="9" fillId="5" borderId="0" xfId="3" applyFont="1" applyFill="1" applyAlignment="1" applyProtection="1">
      <alignment horizontal="left" vertical="center"/>
      <protection hidden="1"/>
    </xf>
    <xf numFmtId="0" fontId="18" fillId="5" borderId="0" xfId="3" applyFont="1" applyFill="1" applyAlignment="1" applyProtection="1">
      <alignment horizontal="left" vertical="center"/>
      <protection hidden="1"/>
    </xf>
    <xf numFmtId="0" fontId="28" fillId="5" borderId="0" xfId="3" applyFont="1" applyFill="1" applyAlignment="1" applyProtection="1">
      <alignment horizontal="left" vertical="center"/>
      <protection hidden="1"/>
    </xf>
    <xf numFmtId="0" fontId="39" fillId="5" borderId="0" xfId="3" applyFont="1" applyFill="1" applyAlignment="1" applyProtection="1">
      <alignment horizontal="center" vertical="center"/>
      <protection hidden="1"/>
    </xf>
    <xf numFmtId="0" fontId="6" fillId="5" borderId="0" xfId="3" applyFont="1" applyFill="1" applyAlignment="1" applyProtection="1">
      <alignment vertical="center"/>
      <protection hidden="1"/>
    </xf>
    <xf numFmtId="0" fontId="29" fillId="5" borderId="0" xfId="0" applyFont="1" applyFill="1" applyAlignment="1" applyProtection="1">
      <alignment horizontal="left" vertical="center"/>
      <protection hidden="1"/>
    </xf>
    <xf numFmtId="0" fontId="6" fillId="2" borderId="0" xfId="3" applyFont="1" applyFill="1" applyAlignment="1" applyProtection="1">
      <alignment wrapText="1"/>
      <protection hidden="1"/>
    </xf>
    <xf numFmtId="0" fontId="18" fillId="5" borderId="0" xfId="3" quotePrefix="1" applyFont="1" applyFill="1" applyAlignment="1" applyProtection="1">
      <alignment horizontal="left" vertical="center" wrapText="1"/>
      <protection hidden="1"/>
    </xf>
    <xf numFmtId="0" fontId="0" fillId="2" borderId="0" xfId="0" applyFill="1" applyAlignment="1" applyProtection="1">
      <alignment wrapText="1"/>
      <protection hidden="1"/>
    </xf>
    <xf numFmtId="0" fontId="27" fillId="5" borderId="0" xfId="3" applyFont="1" applyFill="1" applyAlignment="1" applyProtection="1">
      <alignment horizontal="center" vertical="center"/>
      <protection hidden="1"/>
    </xf>
    <xf numFmtId="0" fontId="16" fillId="2" borderId="0" xfId="3" applyFont="1" applyFill="1" applyProtection="1">
      <protection hidden="1"/>
    </xf>
    <xf numFmtId="0" fontId="6" fillId="2" borderId="0" xfId="3" applyFont="1" applyFill="1" applyAlignment="1" applyProtection="1">
      <alignment horizontal="center" vertical="center"/>
      <protection hidden="1"/>
    </xf>
    <xf numFmtId="0" fontId="6" fillId="2" borderId="0" xfId="3" quotePrefix="1" applyFont="1" applyFill="1" applyAlignment="1" applyProtection="1">
      <alignment horizontal="left" wrapText="1"/>
      <protection hidden="1"/>
    </xf>
    <xf numFmtId="0" fontId="6" fillId="5" borderId="0" xfId="3" applyFont="1" applyFill="1" applyAlignment="1" applyProtection="1">
      <alignment horizontal="left" vertical="center" wrapText="1"/>
      <protection hidden="1"/>
    </xf>
    <xf numFmtId="0" fontId="6" fillId="2" borderId="0" xfId="3" quotePrefix="1" applyFont="1" applyFill="1" applyAlignment="1" applyProtection="1">
      <alignment horizontal="left" vertical="center" wrapText="1"/>
      <protection hidden="1"/>
    </xf>
    <xf numFmtId="0" fontId="22" fillId="2" borderId="0" xfId="3" applyFont="1" applyFill="1" applyBorder="1" applyAlignment="1" applyProtection="1">
      <alignment horizontal="center" vertical="center"/>
      <protection hidden="1"/>
    </xf>
    <xf numFmtId="0" fontId="27" fillId="5" borderId="0" xfId="3" applyFont="1" applyFill="1" applyProtection="1">
      <protection hidden="1"/>
    </xf>
    <xf numFmtId="0" fontId="39" fillId="5" borderId="0" xfId="3" applyFont="1" applyFill="1" applyProtection="1">
      <protection hidden="1"/>
    </xf>
    <xf numFmtId="0" fontId="0" fillId="2" borderId="8" xfId="0" applyFill="1" applyBorder="1" applyProtection="1">
      <protection hidden="1"/>
    </xf>
    <xf numFmtId="0" fontId="21" fillId="2" borderId="0" xfId="3" applyFont="1" applyFill="1" applyProtection="1">
      <protection hidden="1"/>
    </xf>
    <xf numFmtId="0" fontId="41" fillId="5" borderId="0" xfId="3" applyFont="1" applyFill="1" applyBorder="1" applyAlignment="1" applyProtection="1">
      <alignment horizontal="left" vertical="center"/>
      <protection hidden="1"/>
    </xf>
    <xf numFmtId="0" fontId="0" fillId="2" borderId="0" xfId="0" applyFill="1" applyBorder="1" applyProtection="1">
      <protection hidden="1"/>
    </xf>
    <xf numFmtId="0" fontId="4" fillId="2" borderId="0" xfId="4" applyFill="1" applyAlignment="1" applyProtection="1">
      <alignment horizontal="center" vertical="top"/>
      <protection hidden="1"/>
    </xf>
    <xf numFmtId="0" fontId="0" fillId="6" borderId="0" xfId="0" applyFill="1" applyProtection="1">
      <protection hidden="1"/>
    </xf>
    <xf numFmtId="0" fontId="0" fillId="2" borderId="0" xfId="0" applyFont="1" applyFill="1" applyProtection="1">
      <protection hidden="1"/>
    </xf>
    <xf numFmtId="0" fontId="18" fillId="5" borderId="0" xfId="1" applyNumberFormat="1" applyFont="1" applyFill="1" applyBorder="1" applyAlignment="1" applyProtection="1">
      <alignment horizontal="center" vertical="center"/>
      <protection hidden="1"/>
    </xf>
    <xf numFmtId="0" fontId="6" fillId="5" borderId="0" xfId="3" applyFont="1" applyFill="1" applyBorder="1" applyAlignment="1" applyProtection="1">
      <alignment vertical="center"/>
      <protection hidden="1"/>
    </xf>
    <xf numFmtId="0" fontId="9" fillId="2" borderId="0" xfId="3" applyFont="1" applyFill="1" applyAlignment="1" applyProtection="1">
      <protection hidden="1"/>
    </xf>
    <xf numFmtId="0" fontId="13" fillId="5" borderId="0" xfId="3" quotePrefix="1" applyFont="1" applyFill="1" applyAlignment="1" applyProtection="1">
      <alignment horizontal="left" vertical="center"/>
      <protection hidden="1"/>
    </xf>
    <xf numFmtId="0" fontId="6" fillId="5" borderId="0" xfId="3" applyFont="1" applyFill="1" applyBorder="1" applyAlignment="1" applyProtection="1">
      <alignment horizontal="left" vertical="center"/>
      <protection hidden="1"/>
    </xf>
    <xf numFmtId="167" fontId="6" fillId="5" borderId="0" xfId="3" applyNumberFormat="1" applyFont="1" applyFill="1" applyAlignment="1" applyProtection="1">
      <alignment vertical="center"/>
      <protection hidden="1"/>
    </xf>
    <xf numFmtId="0" fontId="6" fillId="5" borderId="0" xfId="3" applyFont="1" applyFill="1" applyAlignment="1" applyProtection="1">
      <alignment horizontal="center"/>
      <protection hidden="1"/>
    </xf>
    <xf numFmtId="0" fontId="6" fillId="5" borderId="0" xfId="3" applyFont="1" applyFill="1" applyAlignment="1" applyProtection="1">
      <alignment vertical="center" wrapText="1"/>
      <protection hidden="1"/>
    </xf>
    <xf numFmtId="0" fontId="43" fillId="2" borderId="0" xfId="3" applyFont="1" applyFill="1" applyAlignment="1" applyProtection="1">
      <protection hidden="1"/>
    </xf>
    <xf numFmtId="0" fontId="7" fillId="2" borderId="0" xfId="0" applyFont="1" applyFill="1" applyAlignment="1" applyProtection="1">
      <alignment vertical="center" wrapText="1"/>
      <protection hidden="1"/>
    </xf>
    <xf numFmtId="0" fontId="45" fillId="5" borderId="0" xfId="3" applyFont="1" applyFill="1" applyAlignment="1" applyProtection="1">
      <protection hidden="1"/>
    </xf>
    <xf numFmtId="0" fontId="6" fillId="5" borderId="0" xfId="3" applyFont="1" applyFill="1" applyAlignment="1" applyProtection="1">
      <protection hidden="1"/>
    </xf>
    <xf numFmtId="0" fontId="17" fillId="5" borderId="3" xfId="3" applyFont="1" applyFill="1" applyBorder="1" applyAlignment="1" applyProtection="1">
      <alignment horizontal="left" vertical="center"/>
      <protection hidden="1"/>
    </xf>
    <xf numFmtId="165" fontId="17" fillId="5" borderId="4" xfId="2" applyNumberFormat="1" applyFont="1" applyFill="1" applyBorder="1" applyAlignment="1" applyProtection="1">
      <alignment horizontal="center" vertical="center"/>
      <protection hidden="1"/>
    </xf>
    <xf numFmtId="0" fontId="40" fillId="5" borderId="0" xfId="3" applyFont="1" applyFill="1" applyAlignment="1" applyProtection="1">
      <alignment horizontal="center" vertical="center"/>
      <protection hidden="1"/>
    </xf>
    <xf numFmtId="0" fontId="12" fillId="5" borderId="0" xfId="3" applyFont="1" applyFill="1" applyBorder="1" applyAlignment="1" applyProtection="1">
      <alignment horizontal="center" vertical="center"/>
      <protection hidden="1"/>
    </xf>
    <xf numFmtId="0" fontId="47" fillId="2" borderId="0" xfId="3" applyFont="1" applyFill="1" applyProtection="1">
      <protection hidden="1"/>
    </xf>
    <xf numFmtId="167" fontId="6" fillId="5" borderId="0" xfId="3" applyNumberFormat="1" applyFont="1" applyFill="1" applyAlignment="1" applyProtection="1">
      <alignment horizontal="center" vertical="center"/>
      <protection hidden="1"/>
    </xf>
    <xf numFmtId="0" fontId="48" fillId="5" borderId="0" xfId="3" applyFont="1" applyFill="1" applyAlignment="1" applyProtection="1">
      <alignment horizontal="center" vertical="center"/>
      <protection hidden="1"/>
    </xf>
    <xf numFmtId="0" fontId="12" fillId="5" borderId="0" xfId="3" quotePrefix="1" applyFont="1" applyFill="1" applyBorder="1" applyAlignment="1" applyProtection="1">
      <alignment horizontal="left" vertical="center"/>
      <protection hidden="1"/>
    </xf>
    <xf numFmtId="0" fontId="51" fillId="2" borderId="0" xfId="3" applyFont="1" applyFill="1" applyAlignment="1" applyProtection="1">
      <protection hidden="1"/>
    </xf>
    <xf numFmtId="0" fontId="0" fillId="6" borderId="0" xfId="0" applyFont="1" applyFill="1" applyProtection="1">
      <protection hidden="1"/>
    </xf>
    <xf numFmtId="0" fontId="9" fillId="2" borderId="0" xfId="3" applyFont="1" applyFill="1" applyAlignment="1" applyProtection="1">
      <alignment horizontal="left" vertical="center"/>
      <protection hidden="1"/>
    </xf>
    <xf numFmtId="0" fontId="6" fillId="5" borderId="0" xfId="3" applyFont="1" applyFill="1" applyAlignment="1" applyProtection="1">
      <alignment horizontal="center" vertical="center" wrapText="1"/>
      <protection hidden="1"/>
    </xf>
    <xf numFmtId="0" fontId="6" fillId="5" borderId="0" xfId="3" applyFont="1" applyFill="1" applyAlignment="1" applyProtection="1">
      <alignment horizontal="left" vertical="center"/>
      <protection hidden="1"/>
    </xf>
    <xf numFmtId="0" fontId="6" fillId="5" borderId="2" xfId="3" applyFont="1" applyFill="1" applyBorder="1" applyAlignment="1" applyProtection="1">
      <alignment horizontal="left" vertical="center"/>
      <protection hidden="1"/>
    </xf>
    <xf numFmtId="0" fontId="6" fillId="5" borderId="0" xfId="3" applyFont="1" applyFill="1" applyAlignment="1" applyProtection="1">
      <alignment horizontal="left"/>
      <protection hidden="1"/>
    </xf>
    <xf numFmtId="0" fontId="13" fillId="5" borderId="0" xfId="3" quotePrefix="1" applyFont="1" applyFill="1" applyBorder="1" applyAlignment="1" applyProtection="1">
      <alignment horizontal="left" vertical="center"/>
      <protection hidden="1"/>
    </xf>
    <xf numFmtId="0" fontId="6" fillId="5" borderId="0" xfId="3" applyFont="1" applyFill="1" applyBorder="1" applyAlignment="1" applyProtection="1">
      <alignment horizontal="center" vertical="center" wrapText="1"/>
      <protection hidden="1"/>
    </xf>
    <xf numFmtId="0" fontId="5" fillId="2" borderId="0" xfId="4" applyFont="1" applyFill="1" applyBorder="1" applyAlignment="1" applyProtection="1">
      <alignment horizontal="center" vertical="center"/>
      <protection hidden="1"/>
    </xf>
    <xf numFmtId="0" fontId="6" fillId="4" borderId="0" xfId="3" applyFont="1" applyFill="1" applyAlignment="1" applyProtection="1">
      <alignment horizontal="center"/>
      <protection hidden="1"/>
    </xf>
    <xf numFmtId="0" fontId="44" fillId="5" borderId="0" xfId="3" applyFont="1" applyFill="1" applyAlignment="1" applyProtection="1">
      <alignment vertical="center"/>
      <protection hidden="1"/>
    </xf>
    <xf numFmtId="0" fontId="14" fillId="2" borderId="0" xfId="3" applyFont="1" applyFill="1" applyAlignment="1" applyProtection="1">
      <alignment horizontal="center" vertical="center"/>
      <protection hidden="1"/>
    </xf>
    <xf numFmtId="1" fontId="15" fillId="2" borderId="0" xfId="3" applyNumberFormat="1" applyFont="1" applyFill="1" applyAlignment="1" applyProtection="1">
      <alignment horizontal="right" vertical="center" indent="2"/>
      <protection hidden="1"/>
    </xf>
    <xf numFmtId="0" fontId="9" fillId="2" borderId="0" xfId="3" applyFont="1" applyFill="1" applyAlignment="1" applyProtection="1">
      <alignment horizontal="left" vertical="center" wrapText="1"/>
      <protection hidden="1"/>
    </xf>
    <xf numFmtId="0" fontId="6" fillId="6" borderId="0" xfId="3" applyFont="1" applyFill="1" applyAlignment="1" applyProtection="1">
      <alignment wrapText="1"/>
      <protection hidden="1"/>
    </xf>
    <xf numFmtId="0" fontId="6" fillId="5" borderId="0" xfId="3" applyFont="1" applyFill="1" applyBorder="1" applyAlignment="1" applyProtection="1">
      <alignment horizontal="center" vertical="center"/>
      <protection hidden="1"/>
    </xf>
    <xf numFmtId="0" fontId="45" fillId="5" borderId="0" xfId="3" applyFont="1" applyFill="1" applyAlignment="1" applyProtection="1">
      <alignment vertical="center"/>
      <protection hidden="1"/>
    </xf>
    <xf numFmtId="166" fontId="6" fillId="3" borderId="1" xfId="2" applyNumberFormat="1" applyFont="1" applyFill="1" applyBorder="1" applyAlignment="1" applyProtection="1">
      <alignment horizontal="center" vertical="center"/>
      <protection locked="0" hidden="1"/>
    </xf>
    <xf numFmtId="0" fontId="13" fillId="5" borderId="0" xfId="3" applyFont="1" applyFill="1" applyAlignment="1" applyProtection="1">
      <alignment horizontal="center" vertical="center"/>
      <protection hidden="1"/>
    </xf>
    <xf numFmtId="0" fontId="13" fillId="5" borderId="0" xfId="3" applyFont="1" applyFill="1" applyAlignment="1" applyProtection="1">
      <alignment horizontal="left" vertical="center" wrapText="1"/>
      <protection hidden="1"/>
    </xf>
    <xf numFmtId="0" fontId="13" fillId="5" borderId="0" xfId="3" applyFont="1" applyFill="1" applyAlignment="1" applyProtection="1">
      <alignment vertical="center"/>
      <protection hidden="1"/>
    </xf>
    <xf numFmtId="0" fontId="0" fillId="3" borderId="1" xfId="0" applyFill="1" applyBorder="1" applyAlignment="1" applyProtection="1">
      <alignment horizontal="center" vertical="center"/>
      <protection locked="0" hidden="1"/>
    </xf>
    <xf numFmtId="0" fontId="13" fillId="5" borderId="0" xfId="3" applyFont="1" applyFill="1" applyBorder="1" applyAlignment="1" applyProtection="1">
      <alignment horizontal="left" vertical="center" wrapText="1"/>
      <protection hidden="1"/>
    </xf>
    <xf numFmtId="0" fontId="9" fillId="2" borderId="0" xfId="3" applyFont="1" applyFill="1" applyBorder="1" applyAlignment="1" applyProtection="1">
      <protection hidden="1"/>
    </xf>
    <xf numFmtId="0" fontId="13" fillId="5" borderId="0" xfId="3" applyFont="1" applyFill="1" applyBorder="1" applyAlignment="1" applyProtection="1">
      <alignment horizontal="center" vertical="center"/>
      <protection hidden="1"/>
    </xf>
    <xf numFmtId="0" fontId="6" fillId="6" borderId="0" xfId="3" applyFont="1" applyFill="1" applyBorder="1" applyProtection="1">
      <protection hidden="1"/>
    </xf>
    <xf numFmtId="0" fontId="6" fillId="6" borderId="0" xfId="3" applyFont="1" applyFill="1" applyAlignment="1" applyProtection="1">
      <alignment horizontal="center"/>
      <protection hidden="1"/>
    </xf>
    <xf numFmtId="0" fontId="13" fillId="3" borderId="1" xfId="3" applyFont="1" applyFill="1" applyBorder="1" applyAlignment="1" applyProtection="1">
      <alignment horizontal="center" vertical="center" wrapText="1"/>
      <protection locked="0" hidden="1"/>
    </xf>
    <xf numFmtId="0" fontId="12" fillId="5" borderId="0" xfId="3" applyFont="1" applyFill="1" applyBorder="1" applyAlignment="1" applyProtection="1">
      <alignment horizontal="center" vertical="center" wrapText="1"/>
      <protection locked="0" hidden="1"/>
    </xf>
    <xf numFmtId="0" fontId="52" fillId="4" borderId="0" xfId="4" applyFont="1" applyFill="1" applyAlignment="1" applyProtection="1">
      <alignment horizontal="center"/>
      <protection hidden="1"/>
    </xf>
    <xf numFmtId="0" fontId="13" fillId="5" borderId="0" xfId="3" quotePrefix="1" applyFont="1" applyFill="1" applyBorder="1" applyAlignment="1" applyProtection="1">
      <alignment horizontal="left" vertical="center"/>
      <protection hidden="1"/>
    </xf>
    <xf numFmtId="0" fontId="6" fillId="5" borderId="0" xfId="3" applyFont="1" applyFill="1" applyAlignment="1" applyProtection="1">
      <alignment horizontal="left"/>
      <protection hidden="1"/>
    </xf>
    <xf numFmtId="0" fontId="13" fillId="5" borderId="0" xfId="3" quotePrefix="1" applyFont="1" applyFill="1" applyBorder="1" applyAlignment="1" applyProtection="1">
      <alignment horizontal="left" vertical="center"/>
      <protection hidden="1"/>
    </xf>
    <xf numFmtId="0" fontId="18" fillId="5" borderId="0" xfId="0" applyFont="1" applyFill="1" applyAlignment="1" applyProtection="1">
      <alignment horizontal="center" vertical="center"/>
      <protection hidden="1"/>
    </xf>
    <xf numFmtId="0" fontId="18" fillId="5" borderId="0" xfId="0" applyFont="1" applyFill="1" applyAlignment="1" applyProtection="1">
      <alignment horizontal="left" vertical="center"/>
      <protection hidden="1"/>
    </xf>
    <xf numFmtId="0" fontId="9" fillId="5" borderId="0" xfId="3" applyFont="1" applyFill="1" applyAlignment="1" applyProtection="1">
      <protection hidden="1"/>
    </xf>
    <xf numFmtId="0" fontId="9" fillId="5" borderId="5" xfId="3" applyFont="1" applyFill="1" applyBorder="1" applyAlignment="1" applyProtection="1">
      <protection hidden="1"/>
    </xf>
    <xf numFmtId="0" fontId="13" fillId="5" borderId="0" xfId="3" applyFont="1" applyFill="1" applyBorder="1" applyAlignment="1" applyProtection="1">
      <alignment horizontal="left" vertical="center"/>
      <protection hidden="1"/>
    </xf>
    <xf numFmtId="0" fontId="6" fillId="5" borderId="0" xfId="3" applyFont="1" applyFill="1" applyBorder="1" applyAlignment="1" applyProtection="1">
      <alignment horizontal="center" vertical="center"/>
      <protection locked="0"/>
    </xf>
    <xf numFmtId="0" fontId="12" fillId="5" borderId="0" xfId="3" applyFont="1" applyFill="1" applyBorder="1" applyAlignment="1" applyProtection="1">
      <alignment horizontal="left" vertical="center" wrapText="1"/>
      <protection hidden="1"/>
    </xf>
    <xf numFmtId="168" fontId="54" fillId="5" borderId="0" xfId="0" applyNumberFormat="1" applyFont="1" applyFill="1" applyBorder="1" applyAlignment="1" applyProtection="1">
      <alignment horizontal="center" vertical="center"/>
      <protection hidden="1"/>
    </xf>
    <xf numFmtId="0" fontId="12" fillId="5" borderId="0" xfId="3" applyFont="1" applyFill="1" applyAlignment="1" applyProtection="1">
      <alignment horizontal="left" vertical="center" wrapText="1"/>
      <protection hidden="1"/>
    </xf>
    <xf numFmtId="9" fontId="12" fillId="5" borderId="0" xfId="1" applyFont="1" applyFill="1" applyBorder="1" applyAlignment="1" applyProtection="1">
      <alignment horizontal="center" vertical="center" wrapText="1"/>
      <protection hidden="1"/>
    </xf>
    <xf numFmtId="0" fontId="50" fillId="5" borderId="0" xfId="0" applyFont="1" applyFill="1" applyBorder="1" applyAlignment="1" applyProtection="1">
      <alignment horizontal="center" vertical="center"/>
      <protection locked="0" hidden="1"/>
    </xf>
    <xf numFmtId="9" fontId="50" fillId="5" borderId="0" xfId="1" applyFont="1" applyFill="1" applyBorder="1" applyAlignment="1" applyProtection="1">
      <alignment horizontal="center" vertical="center"/>
      <protection locked="0" hidden="1"/>
    </xf>
    <xf numFmtId="0" fontId="13" fillId="5" borderId="0" xfId="3" applyFont="1" applyFill="1" applyProtection="1">
      <protection hidden="1"/>
    </xf>
    <xf numFmtId="4" fontId="12" fillId="5" borderId="0" xfId="3" applyNumberFormat="1" applyFont="1" applyFill="1" applyBorder="1" applyAlignment="1" applyProtection="1">
      <alignment horizontal="center" vertical="center"/>
      <protection hidden="1"/>
    </xf>
    <xf numFmtId="0" fontId="12" fillId="5" borderId="0" xfId="3" applyFont="1" applyFill="1" applyBorder="1" applyAlignment="1" applyProtection="1">
      <alignment horizontal="center" vertical="center"/>
      <protection locked="0"/>
    </xf>
    <xf numFmtId="0" fontId="50" fillId="5" borderId="0" xfId="0" applyFont="1" applyFill="1" applyBorder="1" applyAlignment="1" applyProtection="1">
      <alignment horizontal="center" vertical="center"/>
      <protection locked="0"/>
    </xf>
    <xf numFmtId="0" fontId="6" fillId="5" borderId="0" xfId="3" applyFont="1" applyFill="1" applyAlignment="1" applyProtection="1">
      <alignment horizontal="center" vertical="center" wrapText="1"/>
      <protection hidden="1"/>
    </xf>
    <xf numFmtId="0" fontId="6" fillId="5" borderId="0" xfId="3" applyFont="1" applyFill="1" applyAlignment="1" applyProtection="1">
      <alignment horizontal="left" vertical="center"/>
      <protection hidden="1"/>
    </xf>
    <xf numFmtId="0" fontId="13" fillId="5" borderId="0" xfId="3" quotePrefix="1" applyFont="1" applyFill="1" applyBorder="1" applyAlignment="1" applyProtection="1">
      <alignment horizontal="left" vertical="center"/>
      <protection hidden="1"/>
    </xf>
    <xf numFmtId="0" fontId="13" fillId="5" borderId="0" xfId="3" applyFont="1" applyFill="1" applyAlignment="1" applyProtection="1">
      <alignment horizontal="center" vertical="center"/>
      <protection hidden="1"/>
    </xf>
    <xf numFmtId="0" fontId="6" fillId="5" borderId="0" xfId="3" applyFont="1" applyFill="1" applyBorder="1" applyAlignment="1" applyProtection="1">
      <alignment horizontal="center" vertical="center"/>
      <protection hidden="1"/>
    </xf>
    <xf numFmtId="0" fontId="55" fillId="3" borderId="1" xfId="0" applyFont="1" applyFill="1" applyBorder="1" applyAlignment="1" applyProtection="1">
      <alignment horizontal="center" vertical="center"/>
      <protection locked="0"/>
    </xf>
    <xf numFmtId="0" fontId="55" fillId="5" borderId="0" xfId="0" applyFont="1" applyFill="1" applyBorder="1" applyAlignment="1" applyProtection="1">
      <alignment vertical="center"/>
      <protection locked="0"/>
    </xf>
    <xf numFmtId="0" fontId="13" fillId="5" borderId="0" xfId="3" applyFont="1" applyFill="1" applyBorder="1" applyAlignment="1" applyProtection="1">
      <alignment vertical="center"/>
      <protection hidden="1"/>
    </xf>
    <xf numFmtId="0" fontId="21" fillId="2" borderId="0" xfId="3" applyFont="1" applyFill="1" applyBorder="1" applyAlignment="1" applyProtection="1">
      <alignment vertical="center"/>
      <protection hidden="1"/>
    </xf>
    <xf numFmtId="0" fontId="12" fillId="5" borderId="0" xfId="3" applyFont="1" applyFill="1" applyBorder="1" applyAlignment="1" applyProtection="1">
      <alignment vertical="center" wrapText="1"/>
      <protection hidden="1"/>
    </xf>
    <xf numFmtId="3" fontId="18" fillId="3" borderId="1" xfId="2" applyNumberFormat="1" applyFont="1" applyFill="1" applyBorder="1" applyAlignment="1" applyProtection="1">
      <alignment horizontal="center" vertical="center"/>
      <protection locked="0" hidden="1"/>
    </xf>
    <xf numFmtId="0" fontId="18" fillId="3" borderId="1" xfId="1" applyNumberFormat="1" applyFont="1" applyFill="1" applyBorder="1" applyAlignment="1" applyProtection="1">
      <alignment horizontal="center" vertical="center"/>
      <protection locked="0" hidden="1"/>
    </xf>
    <xf numFmtId="0" fontId="18" fillId="3" borderId="1" xfId="3" applyFont="1" applyFill="1" applyBorder="1" applyAlignment="1" applyProtection="1">
      <alignment horizontal="center" vertical="center"/>
      <protection locked="0" hidden="1"/>
    </xf>
    <xf numFmtId="3" fontId="18" fillId="3" borderId="1" xfId="2" applyNumberFormat="1" applyFont="1" applyFill="1" applyBorder="1" applyAlignment="1" applyProtection="1">
      <alignment vertical="center"/>
      <protection locked="0" hidden="1"/>
    </xf>
    <xf numFmtId="0" fontId="18" fillId="3" borderId="1" xfId="1" applyNumberFormat="1" applyFont="1" applyFill="1" applyBorder="1" applyAlignment="1" applyProtection="1">
      <alignment vertical="center"/>
      <protection locked="0" hidden="1"/>
    </xf>
    <xf numFmtId="0" fontId="38" fillId="5" borderId="0" xfId="3" applyFont="1" applyFill="1" applyBorder="1" applyAlignment="1" applyProtection="1">
      <alignment horizontal="center" vertical="center"/>
      <protection hidden="1"/>
    </xf>
    <xf numFmtId="0" fontId="39" fillId="5" borderId="0" xfId="3" applyFont="1" applyFill="1" applyAlignment="1" applyProtection="1">
      <alignment horizontal="center" vertical="center" wrapText="1"/>
      <protection hidden="1"/>
    </xf>
    <xf numFmtId="0" fontId="56" fillId="0" borderId="0" xfId="0" applyFont="1"/>
    <xf numFmtId="0" fontId="0" fillId="0" borderId="9" xfId="0" applyBorder="1"/>
    <xf numFmtId="2" fontId="0" fillId="0" borderId="0" xfId="0" applyNumberFormat="1"/>
    <xf numFmtId="2" fontId="0" fillId="0" borderId="9" xfId="0" applyNumberFormat="1" applyBorder="1"/>
    <xf numFmtId="0" fontId="0" fillId="5" borderId="0" xfId="0" applyFill="1" applyProtection="1">
      <protection hidden="1"/>
    </xf>
    <xf numFmtId="0" fontId="20" fillId="5" borderId="4" xfId="3" applyFont="1" applyFill="1" applyBorder="1" applyAlignment="1" applyProtection="1">
      <alignment horizontal="center" vertical="center"/>
      <protection hidden="1"/>
    </xf>
    <xf numFmtId="0" fontId="0" fillId="5" borderId="5" xfId="0" applyFill="1" applyBorder="1" applyProtection="1">
      <protection hidden="1"/>
    </xf>
    <xf numFmtId="0" fontId="2" fillId="2" borderId="0" xfId="0" applyFont="1" applyFill="1" applyAlignment="1" applyProtection="1">
      <alignment horizontal="left" vertical="top" wrapText="1"/>
      <protection hidden="1"/>
    </xf>
    <xf numFmtId="0" fontId="6" fillId="2" borderId="0" xfId="3" applyFont="1" applyFill="1" applyBorder="1" applyAlignment="1" applyProtection="1">
      <alignment horizontal="center" vertical="center"/>
      <protection hidden="1"/>
    </xf>
    <xf numFmtId="0" fontId="6" fillId="2" borderId="0" xfId="3" quotePrefix="1" applyFont="1" applyFill="1" applyBorder="1" applyAlignment="1" applyProtection="1">
      <alignment horizontal="left" vertical="center" wrapText="1"/>
      <protection hidden="1"/>
    </xf>
    <xf numFmtId="0" fontId="39" fillId="5" borderId="0" xfId="3" applyFont="1" applyFill="1" applyAlignment="1" applyProtection="1">
      <alignment horizontal="left" vertical="center" wrapText="1"/>
      <protection hidden="1"/>
    </xf>
    <xf numFmtId="0" fontId="39" fillId="5" borderId="0" xfId="3" applyFont="1" applyFill="1" applyAlignment="1" applyProtection="1">
      <alignment horizontal="left" vertical="center"/>
      <protection hidden="1"/>
    </xf>
    <xf numFmtId="0" fontId="18" fillId="5" borderId="0" xfId="3" quotePrefix="1" applyFont="1" applyFill="1" applyAlignment="1" applyProtection="1">
      <alignment horizontal="left" vertical="center"/>
      <protection hidden="1"/>
    </xf>
    <xf numFmtId="0" fontId="9" fillId="2" borderId="0" xfId="3" applyFont="1" applyFill="1" applyAlignment="1" applyProtection="1">
      <alignment horizontal="left" vertical="center"/>
      <protection hidden="1"/>
    </xf>
    <xf numFmtId="0" fontId="9" fillId="2" borderId="0" xfId="3" applyFont="1" applyFill="1" applyBorder="1" applyAlignment="1" applyProtection="1">
      <alignment horizontal="left"/>
      <protection hidden="1"/>
    </xf>
    <xf numFmtId="0" fontId="13" fillId="2" borderId="0" xfId="3" applyFont="1" applyFill="1" applyBorder="1" applyProtection="1">
      <protection hidden="1"/>
    </xf>
    <xf numFmtId="0" fontId="6" fillId="2" borderId="0" xfId="3" quotePrefix="1" applyFont="1" applyFill="1" applyBorder="1" applyAlignment="1" applyProtection="1">
      <alignment horizontal="left" vertical="center"/>
      <protection hidden="1"/>
    </xf>
    <xf numFmtId="0" fontId="13" fillId="2" borderId="0" xfId="3" applyFont="1" applyFill="1" applyBorder="1" applyAlignment="1" applyProtection="1">
      <alignment horizontal="center" vertical="center"/>
      <protection hidden="1"/>
    </xf>
    <xf numFmtId="0" fontId="6" fillId="2" borderId="0" xfId="3" applyFont="1" applyFill="1" applyBorder="1" applyAlignment="1" applyProtection="1">
      <alignment horizontal="left" vertical="center"/>
      <protection hidden="1"/>
    </xf>
    <xf numFmtId="0" fontId="14" fillId="2" borderId="0" xfId="3" applyFont="1" applyFill="1" applyBorder="1" applyProtection="1">
      <protection hidden="1"/>
    </xf>
    <xf numFmtId="0" fontId="15" fillId="2" borderId="0" xfId="3" applyFont="1" applyFill="1" applyBorder="1" applyProtection="1">
      <protection hidden="1"/>
    </xf>
    <xf numFmtId="0" fontId="9" fillId="2" borderId="0" xfId="3" applyFont="1" applyFill="1" applyBorder="1" applyAlignment="1" applyProtection="1">
      <alignment horizontal="left" vertical="center"/>
      <protection hidden="1"/>
    </xf>
    <xf numFmtId="0" fontId="6" fillId="2" borderId="0" xfId="3" applyFont="1" applyFill="1" applyBorder="1" applyAlignment="1" applyProtection="1">
      <alignment horizontal="left"/>
      <protection hidden="1"/>
    </xf>
    <xf numFmtId="0" fontId="17" fillId="2" borderId="0" xfId="3" applyFont="1" applyFill="1" applyBorder="1" applyAlignment="1" applyProtection="1">
      <alignment horizontal="left" vertical="center"/>
      <protection hidden="1"/>
    </xf>
    <xf numFmtId="0" fontId="42" fillId="2" borderId="0" xfId="4" applyFont="1" applyFill="1" applyProtection="1">
      <protection hidden="1"/>
    </xf>
    <xf numFmtId="0" fontId="33" fillId="6" borderId="0" xfId="3" applyFont="1" applyFill="1" applyProtection="1">
      <protection hidden="1"/>
    </xf>
    <xf numFmtId="0" fontId="18" fillId="3" borderId="0" xfId="3" applyFont="1" applyFill="1" applyAlignment="1" applyProtection="1">
      <alignment vertical="center"/>
      <protection hidden="1"/>
    </xf>
    <xf numFmtId="0" fontId="49" fillId="5" borderId="6" xfId="0" applyFont="1" applyFill="1" applyBorder="1" applyAlignment="1" applyProtection="1">
      <alignment horizontal="center" vertical="center"/>
      <protection hidden="1"/>
    </xf>
    <xf numFmtId="0" fontId="6" fillId="2" borderId="0" xfId="3" quotePrefix="1" applyFont="1" applyFill="1" applyBorder="1" applyAlignment="1" applyProtection="1">
      <alignment horizontal="left" vertical="center"/>
      <protection hidden="1"/>
    </xf>
    <xf numFmtId="0" fontId="9" fillId="2" borderId="0" xfId="3" applyFont="1" applyFill="1" applyBorder="1" applyAlignment="1" applyProtection="1">
      <alignment horizontal="left"/>
      <protection hidden="1"/>
    </xf>
    <xf numFmtId="0" fontId="43" fillId="2" borderId="0" xfId="3" applyFont="1" applyFill="1" applyAlignment="1" applyProtection="1">
      <alignment horizontal="left" vertical="center" wrapText="1"/>
      <protection hidden="1"/>
    </xf>
    <xf numFmtId="0" fontId="6" fillId="2" borderId="0" xfId="3" applyFont="1" applyFill="1" applyBorder="1" applyAlignment="1" applyProtection="1">
      <alignment horizontal="left" vertical="center"/>
      <protection hidden="1"/>
    </xf>
    <xf numFmtId="0" fontId="9" fillId="2" borderId="0" xfId="3" applyFont="1" applyFill="1" applyBorder="1" applyAlignment="1" applyProtection="1">
      <alignment horizontal="left" vertical="center"/>
      <protection hidden="1"/>
    </xf>
    <xf numFmtId="164" fontId="6" fillId="2" borderId="0" xfId="2" applyNumberFormat="1" applyFont="1" applyFill="1" applyBorder="1" applyAlignment="1" applyProtection="1">
      <alignment horizontal="center" vertical="center"/>
      <protection hidden="1"/>
    </xf>
    <xf numFmtId="0" fontId="6" fillId="2" borderId="0" xfId="3" applyFont="1" applyFill="1" applyBorder="1" applyAlignment="1" applyProtection="1">
      <alignment horizontal="center" vertical="center"/>
      <protection hidden="1"/>
    </xf>
    <xf numFmtId="0" fontId="6" fillId="2" borderId="0" xfId="3" quotePrefix="1" applyFont="1" applyFill="1" applyBorder="1" applyAlignment="1" applyProtection="1">
      <alignment horizontal="left" wrapText="1"/>
      <protection hidden="1"/>
    </xf>
    <xf numFmtId="0" fontId="6" fillId="2" borderId="0" xfId="3" quotePrefix="1" applyFont="1" applyFill="1" applyBorder="1" applyAlignment="1" applyProtection="1">
      <alignment horizontal="left" vertical="center" wrapText="1"/>
      <protection hidden="1"/>
    </xf>
    <xf numFmtId="0" fontId="2" fillId="2" borderId="0" xfId="0" applyFont="1" applyFill="1" applyAlignment="1" applyProtection="1">
      <alignment horizontal="left" vertical="center" wrapText="1"/>
      <protection hidden="1"/>
    </xf>
    <xf numFmtId="0" fontId="2" fillId="2" borderId="0" xfId="0" applyFont="1" applyFill="1" applyAlignment="1" applyProtection="1">
      <alignment horizontal="left" vertical="top" wrapText="1"/>
      <protection hidden="1"/>
    </xf>
    <xf numFmtId="0" fontId="30" fillId="2" borderId="0" xfId="0" applyFont="1" applyFill="1" applyAlignment="1" applyProtection="1">
      <alignment horizontal="left" vertical="center" wrapText="1"/>
      <protection hidden="1"/>
    </xf>
    <xf numFmtId="0" fontId="17" fillId="2" borderId="0" xfId="3" applyFont="1" applyFill="1" applyBorder="1" applyAlignment="1" applyProtection="1">
      <alignment horizontal="left" vertical="center"/>
      <protection hidden="1"/>
    </xf>
    <xf numFmtId="164" fontId="17" fillId="2" borderId="0" xfId="2" applyNumberFormat="1" applyFont="1" applyFill="1" applyBorder="1" applyAlignment="1" applyProtection="1">
      <alignment horizontal="center" vertical="center"/>
      <protection hidden="1"/>
    </xf>
    <xf numFmtId="0" fontId="6" fillId="2" borderId="0" xfId="3" applyFont="1" applyFill="1" applyBorder="1" applyAlignment="1" applyProtection="1">
      <alignment horizontal="left" vertical="center" wrapText="1"/>
      <protection hidden="1"/>
    </xf>
    <xf numFmtId="0" fontId="35" fillId="2" borderId="0" xfId="4" applyFont="1" applyFill="1" applyAlignment="1" applyProtection="1">
      <alignment horizontal="left" vertical="top" wrapText="1"/>
      <protection hidden="1"/>
    </xf>
    <xf numFmtId="0" fontId="35" fillId="5" borderId="0" xfId="4" applyFont="1" applyFill="1" applyAlignment="1" applyProtection="1">
      <alignment horizontal="left" vertical="top" wrapText="1"/>
      <protection hidden="1"/>
    </xf>
    <xf numFmtId="0" fontId="20" fillId="5" borderId="3" xfId="3" applyFont="1" applyFill="1" applyBorder="1" applyAlignment="1" applyProtection="1">
      <alignment horizontal="left" vertical="center"/>
      <protection hidden="1"/>
    </xf>
    <xf numFmtId="0" fontId="20" fillId="5" borderId="4" xfId="3" applyFont="1" applyFill="1" applyBorder="1" applyAlignment="1" applyProtection="1">
      <alignment horizontal="left" vertical="center"/>
      <protection hidden="1"/>
    </xf>
    <xf numFmtId="0" fontId="39" fillId="5" borderId="0" xfId="3" applyFont="1" applyFill="1" applyAlignment="1" applyProtection="1">
      <alignment horizontal="left" vertical="center" wrapText="1"/>
      <protection hidden="1"/>
    </xf>
    <xf numFmtId="0" fontId="39" fillId="5" borderId="0" xfId="3" applyFont="1" applyFill="1" applyAlignment="1" applyProtection="1">
      <alignment horizontal="left" vertical="center"/>
      <protection hidden="1"/>
    </xf>
    <xf numFmtId="0" fontId="39" fillId="5" borderId="0" xfId="3" applyFont="1" applyFill="1" applyBorder="1" applyAlignment="1" applyProtection="1">
      <alignment horizontal="left" vertical="center"/>
      <protection hidden="1"/>
    </xf>
    <xf numFmtId="0" fontId="24" fillId="2" borderId="0" xfId="4" applyFont="1" applyFill="1" applyProtection="1">
      <protection hidden="1"/>
    </xf>
    <xf numFmtId="0" fontId="9" fillId="2" borderId="0" xfId="3" applyFont="1" applyFill="1" applyAlignment="1" applyProtection="1">
      <alignment horizontal="left"/>
      <protection hidden="1"/>
    </xf>
    <xf numFmtId="0" fontId="18" fillId="5" borderId="0" xfId="3" quotePrefix="1" applyFont="1" applyFill="1" applyAlignment="1" applyProtection="1">
      <alignment horizontal="left" vertical="center"/>
      <protection hidden="1"/>
    </xf>
    <xf numFmtId="0" fontId="18" fillId="5" borderId="2" xfId="3" quotePrefix="1" applyFont="1" applyFill="1" applyBorder="1" applyAlignment="1" applyProtection="1">
      <alignment horizontal="left" vertical="center"/>
      <protection hidden="1"/>
    </xf>
    <xf numFmtId="0" fontId="9" fillId="2" borderId="0" xfId="3" applyFont="1" applyFill="1" applyAlignment="1" applyProtection="1">
      <alignment horizontal="left" vertical="center"/>
      <protection hidden="1"/>
    </xf>
    <xf numFmtId="0" fontId="13" fillId="5" borderId="0" xfId="3" quotePrefix="1" applyFont="1" applyFill="1" applyBorder="1" applyAlignment="1" applyProtection="1">
      <alignment horizontal="left" vertical="center"/>
      <protection hidden="1"/>
    </xf>
    <xf numFmtId="0" fontId="9" fillId="2" borderId="0" xfId="3" applyFont="1" applyFill="1" applyAlignment="1" applyProtection="1">
      <alignment horizontal="left" vertical="center" wrapText="1"/>
      <protection hidden="1"/>
    </xf>
    <xf numFmtId="0" fontId="17" fillId="5" borderId="4" xfId="3" applyFont="1" applyFill="1" applyBorder="1" applyAlignment="1" applyProtection="1">
      <alignment horizontal="left" vertical="center"/>
      <protection hidden="1"/>
    </xf>
    <xf numFmtId="0" fontId="6" fillId="5" borderId="0" xfId="3" applyFont="1" applyFill="1" applyBorder="1" applyAlignment="1" applyProtection="1">
      <alignment horizontal="center" vertical="center"/>
      <protection locked="0"/>
    </xf>
    <xf numFmtId="0" fontId="6" fillId="6" borderId="0" xfId="3" applyFont="1" applyFill="1" applyBorder="1" applyAlignment="1" applyProtection="1">
      <alignment horizontal="center" vertical="center"/>
      <protection hidden="1"/>
    </xf>
    <xf numFmtId="0" fontId="13" fillId="5" borderId="0" xfId="3" applyFont="1" applyFill="1" applyAlignment="1" applyProtection="1">
      <alignment horizontal="center" vertical="center"/>
      <protection hidden="1"/>
    </xf>
    <xf numFmtId="0" fontId="13" fillId="5" borderId="0" xfId="3" applyFont="1" applyFill="1" applyAlignment="1" applyProtection="1">
      <alignment horizontal="left" vertical="center" wrapText="1"/>
      <protection hidden="1"/>
    </xf>
    <xf numFmtId="0" fontId="6" fillId="5" borderId="0" xfId="3" applyFont="1" applyFill="1" applyAlignment="1" applyProtection="1">
      <alignment horizontal="left" vertical="center"/>
      <protection hidden="1"/>
    </xf>
    <xf numFmtId="0" fontId="6" fillId="5" borderId="2" xfId="3" applyFont="1" applyFill="1" applyBorder="1" applyAlignment="1" applyProtection="1">
      <alignment horizontal="left" vertical="center"/>
      <protection hidden="1"/>
    </xf>
    <xf numFmtId="0" fontId="6" fillId="5" borderId="0" xfId="3" applyFont="1" applyFill="1" applyBorder="1" applyAlignment="1" applyProtection="1">
      <alignment horizontal="center" vertical="center"/>
      <protection hidden="1"/>
    </xf>
    <xf numFmtId="0" fontId="6" fillId="3" borderId="1" xfId="3" applyFont="1" applyFill="1" applyBorder="1" applyAlignment="1" applyProtection="1">
      <alignment horizontal="center" vertical="center"/>
      <protection locked="0"/>
    </xf>
    <xf numFmtId="0" fontId="6" fillId="5" borderId="7" xfId="3" applyFont="1" applyFill="1" applyBorder="1" applyAlignment="1" applyProtection="1">
      <alignment horizontal="center" wrapText="1"/>
      <protection hidden="1"/>
    </xf>
    <xf numFmtId="0" fontId="6" fillId="5" borderId="0" xfId="3" applyFont="1" applyFill="1" applyBorder="1" applyAlignment="1" applyProtection="1">
      <alignment horizontal="center" vertical="center" wrapText="1"/>
      <protection hidden="1"/>
    </xf>
    <xf numFmtId="9" fontId="50" fillId="5" borderId="0" xfId="1" applyFont="1" applyFill="1" applyBorder="1" applyAlignment="1" applyProtection="1">
      <alignment horizontal="center" vertical="center"/>
      <protection locked="0"/>
    </xf>
    <xf numFmtId="10" fontId="46" fillId="5" borderId="0" xfId="1" applyNumberFormat="1" applyFont="1" applyFill="1" applyBorder="1" applyAlignment="1" applyProtection="1">
      <alignment horizontal="center" vertical="center"/>
      <protection hidden="1"/>
    </xf>
    <xf numFmtId="9" fontId="46" fillId="6" borderId="1" xfId="3" applyNumberFormat="1" applyFont="1" applyFill="1" applyBorder="1" applyAlignment="1" applyProtection="1">
      <alignment horizontal="center" vertical="center"/>
      <protection hidden="1"/>
    </xf>
    <xf numFmtId="0" fontId="13" fillId="5" borderId="7" xfId="3" applyFont="1" applyFill="1" applyBorder="1" applyAlignment="1" applyProtection="1">
      <alignment horizontal="center" vertical="center" wrapText="1"/>
      <protection hidden="1"/>
    </xf>
    <xf numFmtId="0" fontId="46" fillId="5" borderId="0" xfId="3" applyFont="1" applyFill="1" applyAlignment="1" applyProtection="1">
      <alignment horizontal="left" vertical="center" wrapText="1"/>
      <protection hidden="1"/>
    </xf>
    <xf numFmtId="0" fontId="46" fillId="5" borderId="2" xfId="3" applyFont="1" applyFill="1" applyBorder="1" applyAlignment="1" applyProtection="1">
      <alignment horizontal="left" vertical="center" wrapText="1"/>
      <protection hidden="1"/>
    </xf>
    <xf numFmtId="0" fontId="12" fillId="5" borderId="0" xfId="3" applyFont="1" applyFill="1" applyAlignment="1" applyProtection="1">
      <alignment horizontal="left" vertical="center"/>
      <protection hidden="1"/>
    </xf>
    <xf numFmtId="0" fontId="12" fillId="5" borderId="0" xfId="3" applyFont="1" applyFill="1" applyBorder="1" applyAlignment="1" applyProtection="1">
      <alignment horizontal="left" vertical="center"/>
      <protection hidden="1"/>
    </xf>
    <xf numFmtId="0" fontId="13" fillId="5" borderId="0" xfId="3" applyFont="1" applyFill="1" applyBorder="1" applyAlignment="1" applyProtection="1">
      <alignment horizontal="center" vertical="center" wrapText="1"/>
      <protection hidden="1"/>
    </xf>
    <xf numFmtId="0" fontId="13" fillId="5" borderId="0" xfId="3" applyFont="1" applyFill="1" applyAlignment="1" applyProtection="1">
      <alignment horizontal="left" vertical="center"/>
    </xf>
    <xf numFmtId="0" fontId="13" fillId="5" borderId="2" xfId="3" applyFont="1" applyFill="1" applyBorder="1" applyAlignment="1" applyProtection="1">
      <alignment horizontal="left" vertical="center"/>
    </xf>
  </cellXfs>
  <cellStyles count="5">
    <cellStyle name="Komma" xfId="2" builtinId="3"/>
    <cellStyle name="Link" xfId="4" builtinId="8"/>
    <cellStyle name="Normal" xfId="0" builtinId="0"/>
    <cellStyle name="Normal 2" xfId="3"/>
    <cellStyle name="Procent" xfId="1" builtinId="5"/>
  </cellStyles>
  <dxfs count="65">
    <dxf>
      <font>
        <color theme="9" tint="0.59996337778862885"/>
      </font>
      <fill>
        <patternFill>
          <bgColor theme="9" tint="0.59996337778862885"/>
        </patternFill>
      </fill>
      <border>
        <left/>
        <right/>
        <top/>
        <bottom/>
        <vertical/>
        <horizontal/>
      </border>
    </dxf>
    <dxf>
      <font>
        <color theme="9" tint="0.59996337778862885"/>
      </font>
      <fill>
        <patternFill>
          <bgColor theme="9" tint="0.59996337778862885"/>
        </patternFill>
      </fill>
      <border>
        <left/>
        <right/>
        <top/>
        <bottom/>
        <vertical/>
        <horizontal/>
      </border>
    </dxf>
    <dxf>
      <font>
        <color theme="9" tint="0.59996337778862885"/>
      </font>
      <fill>
        <patternFill>
          <bgColor theme="9" tint="0.59996337778862885"/>
        </patternFill>
      </fill>
      <border>
        <left/>
        <right/>
        <top/>
        <bottom/>
        <vertical/>
        <horizontal/>
      </border>
    </dxf>
    <dxf>
      <font>
        <color theme="9" tint="0.59996337778862885"/>
      </font>
      <fill>
        <patternFill>
          <bgColor theme="9" tint="0.59996337778862885"/>
        </patternFill>
      </fill>
      <border>
        <left/>
        <right/>
        <top/>
        <bottom/>
        <vertical/>
        <horizontal/>
      </border>
    </dxf>
    <dxf>
      <font>
        <color theme="9" tint="0.59996337778862885"/>
      </font>
      <fill>
        <patternFill>
          <bgColor theme="9" tint="0.59996337778862885"/>
        </patternFill>
      </fill>
      <border>
        <left/>
        <right/>
        <top/>
        <bottom/>
        <vertical/>
        <horizontal/>
      </border>
    </dxf>
    <dxf>
      <font>
        <color theme="9" tint="0.59996337778862885"/>
      </font>
      <fill>
        <patternFill>
          <bgColor theme="9" tint="0.59996337778862885"/>
        </patternFill>
      </fill>
      <border>
        <left/>
        <right/>
        <top/>
        <bottom/>
        <vertical/>
        <horizontal/>
      </border>
    </dxf>
    <dxf>
      <font>
        <color theme="9" tint="0.59996337778862885"/>
      </font>
      <fill>
        <patternFill>
          <bgColor theme="9" tint="0.59996337778862885"/>
        </patternFill>
      </fill>
      <border>
        <left/>
        <right/>
        <top/>
        <bottom/>
        <vertical/>
        <horizontal/>
      </border>
    </dxf>
    <dxf>
      <font>
        <color theme="9" tint="0.59996337778862885"/>
      </font>
      <fill>
        <patternFill>
          <bgColor theme="9" tint="0.59996337778862885"/>
        </patternFill>
      </fill>
      <border>
        <left/>
        <right/>
        <top style="thin">
          <color auto="1"/>
        </top>
        <bottom/>
        <vertical/>
        <horizontal/>
      </border>
    </dxf>
    <dxf>
      <fill>
        <patternFill>
          <bgColor theme="0" tint="-0.14996795556505021"/>
        </patternFill>
      </fill>
      <border>
        <left style="thin">
          <color auto="1"/>
        </left>
        <right style="thin">
          <color auto="1"/>
        </right>
        <top style="thin">
          <color auto="1"/>
        </top>
        <bottom style="thin">
          <color auto="1"/>
        </bottom>
        <vertical/>
        <horizontal/>
      </border>
    </dxf>
    <dxf>
      <font>
        <color theme="9" tint="0.59996337778862885"/>
      </font>
      <fill>
        <patternFill>
          <bgColor theme="9" tint="0.59996337778862885"/>
        </patternFill>
      </fill>
      <border>
        <left/>
        <right/>
        <top/>
        <bottom/>
        <vertical/>
        <horizontal/>
      </border>
    </dxf>
    <dxf>
      <font>
        <color theme="9" tint="0.59996337778862885"/>
      </font>
      <fill>
        <patternFill>
          <bgColor theme="9" tint="0.59996337778862885"/>
        </patternFill>
      </fill>
      <border>
        <left/>
        <right/>
        <top/>
        <bottom/>
        <vertical/>
        <horizontal/>
      </border>
    </dxf>
    <dxf>
      <font>
        <b/>
        <i val="0"/>
      </font>
      <fill>
        <patternFill>
          <bgColor theme="9" tint="0.59996337778862885"/>
        </patternFill>
      </fill>
      <border>
        <left style="thin">
          <color auto="1"/>
        </left>
        <right style="thin">
          <color auto="1"/>
        </right>
        <top style="thin">
          <color auto="1"/>
        </top>
        <bottom style="thin">
          <color auto="1"/>
        </bottom>
        <vertical/>
        <horizontal/>
      </border>
    </dxf>
    <dxf>
      <font>
        <b/>
        <i val="0"/>
      </font>
      <fill>
        <patternFill>
          <bgColor theme="0" tint="-0.14996795556505021"/>
        </patternFill>
      </fill>
      <border>
        <left style="thin">
          <color auto="1"/>
        </left>
        <right style="thin">
          <color auto="1"/>
        </right>
        <top style="thin">
          <color auto="1"/>
        </top>
        <bottom style="thin">
          <color auto="1"/>
        </bottom>
        <vertical/>
        <horizontal/>
      </border>
    </dxf>
    <dxf>
      <font>
        <b/>
        <i val="0"/>
      </font>
      <fill>
        <patternFill>
          <bgColor theme="0" tint="-0.14996795556505021"/>
        </patternFill>
      </fill>
      <border>
        <left style="thin">
          <color auto="1"/>
        </left>
        <right style="thin">
          <color auto="1"/>
        </right>
        <top style="thin">
          <color auto="1"/>
        </top>
        <bottom style="thin">
          <color auto="1"/>
        </bottom>
        <vertical/>
        <horizontal/>
      </border>
    </dxf>
    <dxf>
      <font>
        <color theme="9" tint="0.59996337778862885"/>
      </font>
    </dxf>
    <dxf>
      <fill>
        <patternFill>
          <bgColor theme="0" tint="-0.14996795556505021"/>
        </patternFill>
      </fill>
      <border>
        <left style="thin">
          <color auto="1"/>
        </left>
        <right style="thin">
          <color auto="1"/>
        </right>
        <top style="thin">
          <color auto="1"/>
        </top>
        <bottom style="thin">
          <color auto="1"/>
        </bottom>
        <vertical/>
        <horizontal/>
      </border>
    </dxf>
    <dxf>
      <font>
        <color theme="9" tint="0.59996337778862885"/>
      </font>
      <fill>
        <patternFill>
          <bgColor theme="9" tint="0.59996337778862885"/>
        </patternFill>
      </fill>
      <border>
        <left style="thin">
          <color auto="1"/>
        </left>
        <right/>
        <top/>
        <bottom/>
        <vertical/>
        <horizontal/>
      </border>
    </dxf>
    <dxf>
      <fill>
        <patternFill>
          <bgColor theme="9" tint="0.59996337778862885"/>
        </patternFill>
      </fill>
      <border>
        <left/>
        <right/>
        <top/>
        <bottom/>
        <vertical/>
        <horizontal/>
      </border>
    </dxf>
    <dxf>
      <fill>
        <patternFill>
          <bgColor theme="9" tint="0.59996337778862885"/>
        </patternFill>
      </fill>
      <border>
        <left/>
        <right/>
        <top/>
        <bottom/>
        <vertical/>
        <horizontal/>
      </border>
    </dxf>
    <dxf>
      <fill>
        <patternFill>
          <bgColor theme="9" tint="0.59996337778862885"/>
        </patternFill>
      </fill>
      <border>
        <left/>
        <right style="thin">
          <color auto="1"/>
        </right>
        <top style="thin">
          <color auto="1"/>
        </top>
        <bottom style="thin">
          <color auto="1"/>
        </bottom>
        <vertical/>
        <horizontal/>
      </border>
    </dxf>
    <dxf>
      <fill>
        <patternFill>
          <bgColor theme="9" tint="0.59996337778862885"/>
        </patternFill>
      </fill>
      <border>
        <left style="thin">
          <color auto="1"/>
        </left>
        <right/>
        <top/>
        <bottom/>
        <vertical/>
        <horizontal/>
      </border>
    </dxf>
    <dxf>
      <fill>
        <patternFill>
          <bgColor theme="9" tint="0.59996337778862885"/>
        </patternFill>
      </fill>
      <border>
        <left style="thin">
          <color auto="1"/>
        </left>
        <right/>
        <top/>
        <bottom/>
        <vertical/>
        <horizontal/>
      </border>
    </dxf>
    <dxf>
      <font>
        <color theme="9" tint="0.59996337778862885"/>
      </font>
      <fill>
        <patternFill>
          <bgColor theme="9" tint="0.59996337778862885"/>
        </patternFill>
      </fill>
      <border>
        <left style="thin">
          <color auto="1"/>
        </left>
        <right/>
        <top/>
        <bottom/>
        <vertical/>
        <horizontal/>
      </border>
    </dxf>
    <dxf>
      <font>
        <color theme="9" tint="0.59996337778862885"/>
      </font>
      <fill>
        <patternFill>
          <bgColor theme="9" tint="0.59996337778862885"/>
        </patternFill>
      </fill>
      <border>
        <left style="thin">
          <color auto="1"/>
        </left>
        <right/>
        <top/>
        <bottom/>
        <vertical/>
        <horizontal/>
      </border>
    </dxf>
    <dxf>
      <fill>
        <patternFill>
          <bgColor theme="0" tint="-0.14996795556505021"/>
        </patternFill>
      </fill>
      <border>
        <left style="thin">
          <color auto="1"/>
        </left>
        <right style="thin">
          <color auto="1"/>
        </right>
        <top style="thin">
          <color auto="1"/>
        </top>
        <bottom style="thin">
          <color auto="1"/>
        </bottom>
        <vertical/>
        <horizontal/>
      </border>
    </dxf>
    <dxf>
      <font>
        <color auto="1"/>
      </font>
      <fill>
        <patternFill>
          <bgColor theme="0" tint="-0.14996795556505021"/>
        </patternFill>
      </fill>
      <border>
        <left style="thin">
          <color auto="1"/>
        </left>
        <right style="thin">
          <color auto="1"/>
        </right>
        <top style="thin">
          <color auto="1"/>
        </top>
        <bottom style="thin">
          <color auto="1"/>
        </bottom>
        <vertical/>
        <horizontal/>
      </border>
    </dxf>
    <dxf>
      <font>
        <color theme="1"/>
      </font>
      <fill>
        <patternFill>
          <bgColor rgb="FFFFFF00"/>
        </patternFill>
      </fill>
      <border>
        <left style="thin">
          <color auto="1"/>
        </left>
        <right style="thin">
          <color auto="1"/>
        </right>
        <top style="thin">
          <color auto="1"/>
        </top>
        <bottom style="thin">
          <color auto="1"/>
        </bottom>
        <vertical/>
        <horizontal/>
      </border>
    </dxf>
    <dxf>
      <font>
        <color theme="9" tint="0.59996337778862885"/>
      </font>
      <fill>
        <patternFill>
          <bgColor theme="9" tint="0.59996337778862885"/>
        </patternFill>
      </fill>
      <border>
        <left/>
        <right/>
        <top/>
        <bottom/>
        <vertical/>
        <horizontal/>
      </border>
    </dxf>
    <dxf>
      <font>
        <color theme="9" tint="0.59996337778862885"/>
      </font>
      <fill>
        <patternFill>
          <bgColor theme="9" tint="0.59996337778862885"/>
        </patternFill>
      </fill>
      <border>
        <left/>
        <right/>
        <top/>
        <bottom/>
        <vertical/>
        <horizontal/>
      </border>
    </dxf>
    <dxf>
      <font>
        <color theme="0" tint="-0.14996795556505021"/>
      </font>
      <fill>
        <patternFill>
          <bgColor theme="9" tint="0.59996337778862885"/>
        </patternFill>
      </fill>
      <border>
        <left/>
        <right/>
        <top/>
        <bottom/>
        <vertical/>
        <horizontal/>
      </border>
    </dxf>
    <dxf>
      <fill>
        <patternFill>
          <bgColor theme="9" tint="0.59996337778862885"/>
        </patternFill>
      </fill>
      <border>
        <left/>
        <right/>
        <top/>
        <bottom/>
        <vertical/>
        <horizontal/>
      </border>
    </dxf>
    <dxf>
      <font>
        <color theme="9" tint="0.59996337778862885"/>
      </font>
      <fill>
        <patternFill>
          <bgColor theme="9" tint="0.59996337778862885"/>
        </patternFill>
      </fill>
      <border>
        <left/>
        <right/>
        <top/>
        <bottom/>
        <vertical/>
        <horizontal/>
      </border>
    </dxf>
    <dxf>
      <font>
        <color theme="0" tint="-0.14996795556505021"/>
      </font>
      <fill>
        <patternFill>
          <bgColor theme="0" tint="-0.14996795556505021"/>
        </patternFill>
      </fill>
      <border>
        <left style="thin">
          <color auto="1"/>
        </left>
        <right style="thin">
          <color auto="1"/>
        </right>
        <top style="thin">
          <color auto="1"/>
        </top>
        <bottom style="thin">
          <color auto="1"/>
        </bottom>
        <vertical/>
        <horizontal/>
      </border>
    </dxf>
    <dxf>
      <fill>
        <patternFill>
          <bgColor theme="9" tint="0.59996337778862885"/>
        </patternFill>
      </fill>
      <border>
        <left/>
        <right/>
        <top/>
        <bottom/>
        <vertical/>
        <horizontal/>
      </border>
    </dxf>
    <dxf>
      <fill>
        <patternFill>
          <bgColor theme="0" tint="-0.14996795556505021"/>
        </patternFill>
      </fill>
      <border>
        <left style="thin">
          <color auto="1"/>
        </left>
        <right style="thin">
          <color auto="1"/>
        </right>
        <top style="thin">
          <color auto="1"/>
        </top>
        <bottom style="thin">
          <color auto="1"/>
        </bottom>
        <vertical/>
        <horizontal/>
      </border>
    </dxf>
    <dxf>
      <fill>
        <patternFill>
          <bgColor theme="0" tint="-0.14996795556505021"/>
        </patternFill>
      </fill>
      <border>
        <left style="thin">
          <color auto="1"/>
        </left>
        <right style="thin">
          <color auto="1"/>
        </right>
        <top style="thin">
          <color auto="1"/>
        </top>
        <bottom style="thin">
          <color auto="1"/>
        </bottom>
        <vertical/>
        <horizontal/>
      </border>
    </dxf>
    <dxf>
      <font>
        <color theme="9" tint="0.59996337778862885"/>
      </font>
      <fill>
        <patternFill>
          <bgColor theme="9" tint="0.59996337778862885"/>
        </patternFill>
      </fill>
      <border>
        <left/>
        <right/>
        <top/>
        <bottom/>
        <vertical/>
        <horizontal/>
      </border>
    </dxf>
    <dxf>
      <font>
        <color theme="9" tint="0.59996337778862885"/>
      </font>
      <fill>
        <patternFill>
          <bgColor theme="9" tint="0.59996337778862885"/>
        </patternFill>
      </fill>
      <border>
        <left/>
        <right/>
        <top/>
        <bottom/>
        <vertical/>
        <horizontal/>
      </border>
    </dxf>
    <dxf>
      <font>
        <color theme="9" tint="0.59996337778862885"/>
      </font>
      <fill>
        <patternFill>
          <bgColor theme="9" tint="0.59996337778862885"/>
        </patternFill>
      </fill>
      <border>
        <left/>
        <right/>
        <top style="thin">
          <color auto="1"/>
        </top>
        <bottom/>
        <vertical/>
        <horizontal/>
      </border>
    </dxf>
    <dxf>
      <font>
        <color theme="9" tint="0.59996337778862885"/>
      </font>
      <fill>
        <patternFill>
          <bgColor theme="9" tint="0.59996337778862885"/>
        </patternFill>
      </fill>
      <border>
        <left/>
        <right/>
        <top/>
        <bottom/>
        <vertical/>
        <horizontal/>
      </border>
    </dxf>
    <dxf>
      <font>
        <color theme="9" tint="0.59996337778862885"/>
      </font>
      <fill>
        <patternFill>
          <bgColor theme="9" tint="0.59996337778862885"/>
        </patternFill>
      </fill>
      <border>
        <left/>
        <right/>
        <top/>
        <bottom/>
        <vertical/>
        <horizontal/>
      </border>
    </dxf>
    <dxf>
      <font>
        <color theme="9" tint="0.59996337778862885"/>
      </font>
      <fill>
        <patternFill>
          <bgColor theme="9" tint="0.59996337778862885"/>
        </patternFill>
      </fill>
      <border>
        <left/>
        <right/>
        <top/>
        <bottom/>
        <vertical/>
        <horizontal/>
      </border>
    </dxf>
    <dxf>
      <font>
        <color theme="9" tint="0.59996337778862885"/>
      </font>
      <fill>
        <patternFill>
          <bgColor theme="9" tint="0.59996337778862885"/>
        </patternFill>
      </fill>
      <border>
        <left/>
        <right/>
        <top/>
        <bottom/>
        <vertical/>
        <horizontal/>
      </border>
    </dxf>
    <dxf>
      <font>
        <color theme="0" tint="-0.14996795556505021"/>
      </font>
      <fill>
        <patternFill>
          <bgColor theme="9" tint="0.59996337778862885"/>
        </patternFill>
      </fill>
      <border>
        <left/>
        <right/>
        <top/>
        <bottom/>
        <vertical/>
        <horizontal/>
      </border>
    </dxf>
    <dxf>
      <fill>
        <patternFill>
          <bgColor theme="9" tint="0.59996337778862885"/>
        </patternFill>
      </fill>
      <border>
        <left/>
        <right/>
        <top/>
        <bottom/>
        <vertical/>
        <horizontal/>
      </border>
    </dxf>
    <dxf>
      <fill>
        <patternFill>
          <bgColor theme="9" tint="0.59996337778862885"/>
        </patternFill>
      </fill>
      <border>
        <left/>
        <right/>
        <top/>
        <bottom/>
        <vertical/>
        <horizontal/>
      </border>
    </dxf>
    <dxf>
      <fill>
        <patternFill>
          <bgColor theme="9" tint="0.59996337778862885"/>
        </patternFill>
      </fill>
      <border>
        <left/>
        <right/>
        <top/>
        <bottom/>
        <vertical/>
        <horizontal/>
      </border>
    </dxf>
    <dxf>
      <fill>
        <patternFill>
          <bgColor theme="9" tint="0.59996337778862885"/>
        </patternFill>
      </fill>
    </dxf>
    <dxf>
      <fill>
        <patternFill>
          <bgColor rgb="FFFFFF00"/>
        </patternFill>
      </fill>
      <border>
        <left style="thin">
          <color auto="1"/>
        </left>
        <right style="thin">
          <color auto="1"/>
        </right>
        <top style="thin">
          <color auto="1"/>
        </top>
        <bottom style="thin">
          <color auto="1"/>
        </bottom>
        <vertical/>
        <horizontal/>
      </border>
    </dxf>
    <dxf>
      <fill>
        <patternFill>
          <bgColor theme="9" tint="0.59996337778862885"/>
        </patternFill>
      </fill>
    </dxf>
    <dxf>
      <fill>
        <patternFill>
          <bgColor rgb="FFFFFF00"/>
        </patternFill>
      </fill>
      <border>
        <left style="thin">
          <color auto="1"/>
        </left>
        <right style="thin">
          <color auto="1"/>
        </right>
        <top style="thin">
          <color auto="1"/>
        </top>
        <bottom style="thin">
          <color auto="1"/>
        </bottom>
        <vertical/>
        <horizontal/>
      </border>
    </dxf>
    <dxf>
      <fill>
        <patternFill>
          <bgColor theme="9" tint="0.59996337778862885"/>
        </patternFill>
      </fill>
    </dxf>
    <dxf>
      <fill>
        <patternFill>
          <bgColor rgb="FFFFFF00"/>
        </patternFill>
      </fill>
      <border>
        <left style="thin">
          <color auto="1"/>
        </left>
        <right style="thin">
          <color auto="1"/>
        </right>
        <top style="thin">
          <color auto="1"/>
        </top>
        <bottom style="thin">
          <color auto="1"/>
        </bottom>
        <vertical/>
        <horizontal/>
      </border>
    </dxf>
    <dxf>
      <fill>
        <patternFill>
          <bgColor theme="9" tint="0.59996337778862885"/>
        </patternFill>
      </fill>
    </dxf>
    <dxf>
      <fill>
        <patternFill>
          <bgColor rgb="FFFFFF00"/>
        </patternFill>
      </fill>
      <border>
        <left style="thin">
          <color auto="1"/>
        </left>
        <right style="thin">
          <color auto="1"/>
        </right>
        <top style="thin">
          <color auto="1"/>
        </top>
        <bottom style="thin">
          <color auto="1"/>
        </bottom>
        <vertical/>
        <horizontal/>
      </border>
    </dxf>
    <dxf>
      <fill>
        <patternFill>
          <bgColor theme="9" tint="0.59996337778862885"/>
        </patternFill>
      </fill>
    </dxf>
    <dxf>
      <fill>
        <patternFill>
          <bgColor rgb="FFFFFF00"/>
        </patternFill>
      </fill>
      <border>
        <left style="thin">
          <color auto="1"/>
        </left>
        <right style="thin">
          <color auto="1"/>
        </right>
        <top style="thin">
          <color auto="1"/>
        </top>
        <bottom style="thin">
          <color auto="1"/>
        </bottom>
        <vertical/>
        <horizontal/>
      </border>
    </dxf>
    <dxf>
      <fill>
        <patternFill>
          <bgColor theme="9" tint="0.59996337778862885"/>
        </patternFill>
      </fill>
    </dxf>
    <dxf>
      <fill>
        <patternFill>
          <bgColor rgb="FFFFFF00"/>
        </patternFill>
      </fill>
      <border>
        <left style="thin">
          <color auto="1"/>
        </left>
        <right style="thin">
          <color auto="1"/>
        </right>
        <top style="thin">
          <color auto="1"/>
        </top>
        <bottom style="thin">
          <color auto="1"/>
        </bottom>
        <vertical/>
        <horizontal/>
      </border>
    </dxf>
    <dxf>
      <fill>
        <patternFill>
          <bgColor theme="9" tint="0.59996337778862885"/>
        </patternFill>
      </fill>
    </dxf>
    <dxf>
      <fill>
        <patternFill>
          <bgColor rgb="FFFFFF00"/>
        </patternFill>
      </fill>
      <border>
        <left style="thin">
          <color auto="1"/>
        </left>
        <right style="thin">
          <color auto="1"/>
        </right>
        <top style="thin">
          <color auto="1"/>
        </top>
        <bottom style="thin">
          <color auto="1"/>
        </bottom>
        <vertical/>
        <horizontal/>
      </border>
    </dxf>
    <dxf>
      <fill>
        <patternFill>
          <bgColor theme="9" tint="0.59996337778862885"/>
        </patternFill>
      </fill>
    </dxf>
    <dxf>
      <fill>
        <patternFill>
          <bgColor rgb="FFFFFF00"/>
        </patternFill>
      </fill>
      <border>
        <left style="thin">
          <color auto="1"/>
        </left>
        <right style="thin">
          <color auto="1"/>
        </right>
        <top style="thin">
          <color auto="1"/>
        </top>
        <bottom style="thin">
          <color auto="1"/>
        </bottom>
        <vertical/>
        <horizontal/>
      </border>
    </dxf>
    <dxf>
      <fill>
        <patternFill>
          <bgColor theme="9" tint="0.59996337778862885"/>
        </patternFill>
      </fill>
    </dxf>
    <dxf>
      <fill>
        <patternFill>
          <bgColor rgb="FFFFFF00"/>
        </patternFill>
      </fill>
      <border>
        <left style="thin">
          <color auto="1"/>
        </left>
        <right style="thin">
          <color auto="1"/>
        </right>
        <top style="thin">
          <color auto="1"/>
        </top>
        <bottom style="thin">
          <color auto="1"/>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7</xdr:col>
      <xdr:colOff>526224</xdr:colOff>
      <xdr:row>14</xdr:row>
      <xdr:rowOff>114300</xdr:rowOff>
    </xdr:from>
    <xdr:to>
      <xdr:col>9</xdr:col>
      <xdr:colOff>139756</xdr:colOff>
      <xdr:row>18</xdr:row>
      <xdr:rowOff>139976</xdr:rowOff>
    </xdr:to>
    <xdr:pic>
      <xdr:nvPicPr>
        <xdr:cNvPr id="3" name="Picture 3">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04524" y="2413000"/>
          <a:ext cx="893057" cy="686076"/>
        </a:xfrm>
        <a:prstGeom prst="rect">
          <a:avLst/>
        </a:prstGeom>
      </xdr:spPr>
    </xdr:pic>
    <xdr:clientData/>
  </xdr:twoCellAnchor>
  <xdr:twoCellAnchor editAs="oneCell">
    <xdr:from>
      <xdr:col>3</xdr:col>
      <xdr:colOff>759653</xdr:colOff>
      <xdr:row>15</xdr:row>
      <xdr:rowOff>28576</xdr:rowOff>
    </xdr:from>
    <xdr:to>
      <xdr:col>4</xdr:col>
      <xdr:colOff>818484</xdr:colOff>
      <xdr:row>19</xdr:row>
      <xdr:rowOff>16153</xdr:rowOff>
    </xdr:to>
    <xdr:pic>
      <xdr:nvPicPr>
        <xdr:cNvPr id="4" name="Picture 5">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912178" y="2486026"/>
          <a:ext cx="820831" cy="701952"/>
        </a:xfrm>
        <a:prstGeom prst="rect">
          <a:avLst/>
        </a:prstGeom>
      </xdr:spPr>
    </xdr:pic>
    <xdr:clientData/>
  </xdr:twoCellAnchor>
  <xdr:twoCellAnchor editAs="oneCell">
    <xdr:from>
      <xdr:col>13</xdr:col>
      <xdr:colOff>85725</xdr:colOff>
      <xdr:row>1</xdr:row>
      <xdr:rowOff>19049</xdr:rowOff>
    </xdr:from>
    <xdr:to>
      <xdr:col>15</xdr:col>
      <xdr:colOff>595644</xdr:colOff>
      <xdr:row>3</xdr:row>
      <xdr:rowOff>40639</xdr:rowOff>
    </xdr:to>
    <xdr:pic>
      <xdr:nvPicPr>
        <xdr:cNvPr id="5" name="Billede 4">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305675" y="104774"/>
          <a:ext cx="1852944" cy="60261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363551</xdr:colOff>
      <xdr:row>0</xdr:row>
      <xdr:rowOff>57150</xdr:rowOff>
    </xdr:from>
    <xdr:to>
      <xdr:col>14</xdr:col>
      <xdr:colOff>651841</xdr:colOff>
      <xdr:row>2</xdr:row>
      <xdr:rowOff>398780</xdr:rowOff>
    </xdr:to>
    <xdr:pic>
      <xdr:nvPicPr>
        <xdr:cNvPr id="3" name="Billede 2">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831151" y="57150"/>
          <a:ext cx="1878965" cy="64643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7</xdr:col>
      <xdr:colOff>33617</xdr:colOff>
      <xdr:row>12</xdr:row>
      <xdr:rowOff>49304</xdr:rowOff>
    </xdr:from>
    <xdr:to>
      <xdr:col>14</xdr:col>
      <xdr:colOff>0</xdr:colOff>
      <xdr:row>41</xdr:row>
      <xdr:rowOff>158749</xdr:rowOff>
    </xdr:to>
    <xdr:sp macro="" textlink="">
      <xdr:nvSpPr>
        <xdr:cNvPr id="7" name="TextBox 6">
          <a:extLst>
            <a:ext uri="{FF2B5EF4-FFF2-40B4-BE49-F238E27FC236}">
              <a16:creationId xmlns:a16="http://schemas.microsoft.com/office/drawing/2014/main" id="{00000000-0008-0000-0200-000007000000}"/>
            </a:ext>
          </a:extLst>
        </xdr:cNvPr>
        <xdr:cNvSpPr txBox="1"/>
      </xdr:nvSpPr>
      <xdr:spPr>
        <a:xfrm>
          <a:off x="9812617" y="2652804"/>
          <a:ext cx="5310966" cy="6999195"/>
        </a:xfrm>
        <a:prstGeom prst="rect">
          <a:avLst/>
        </a:prstGeom>
        <a:solidFill>
          <a:schemeClr val="accent6">
            <a:lumMod val="40000"/>
            <a:lumOff val="6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b="1" i="1">
              <a:solidFill>
                <a:schemeClr val="dk1"/>
              </a:solidFill>
              <a:effectLst/>
              <a:latin typeface="+mn-lt"/>
              <a:ea typeface="+mn-ea"/>
              <a:cs typeface="+mn-cs"/>
            </a:rPr>
            <a:t>Dokumentationskrav der</a:t>
          </a:r>
          <a:r>
            <a:rPr lang="da-DK" sz="1100" b="1" i="1" baseline="0">
              <a:solidFill>
                <a:schemeClr val="dk1"/>
              </a:solidFill>
              <a:effectLst/>
              <a:latin typeface="+mn-lt"/>
              <a:ea typeface="+mn-ea"/>
              <a:cs typeface="+mn-cs"/>
            </a:rPr>
            <a:t> skal vedlægges ansøgningen</a:t>
          </a:r>
          <a:r>
            <a:rPr lang="da-DK" sz="1100" b="1" i="1">
              <a:solidFill>
                <a:schemeClr val="dk1"/>
              </a:solidFill>
              <a:effectLst/>
              <a:latin typeface="+mn-lt"/>
              <a:ea typeface="+mn-ea"/>
              <a:cs typeface="+mn-cs"/>
            </a:rPr>
            <a:t>: </a:t>
          </a:r>
        </a:p>
        <a:p>
          <a:endParaRPr lang="da-DK">
            <a:effectLst/>
          </a:endParaRPr>
        </a:p>
        <a:p>
          <a:pPr marL="228600" marR="0" lvl="0" indent="-228600" defTabSz="914400" eaLnBrk="1" fontAlgn="auto" latinLnBrk="0" hangingPunct="1">
            <a:lnSpc>
              <a:spcPct val="100000"/>
            </a:lnSpc>
            <a:spcBef>
              <a:spcPts val="0"/>
            </a:spcBef>
            <a:spcAft>
              <a:spcPts val="0"/>
            </a:spcAft>
            <a:buClrTx/>
            <a:buSzTx/>
            <a:buFont typeface="+mj-lt"/>
            <a:buAutoNum type="arabicPeriod"/>
            <a:tabLst/>
            <a:defRPr/>
          </a:pPr>
          <a:r>
            <a:rPr lang="da-DK" sz="1100">
              <a:solidFill>
                <a:schemeClr val="dk1"/>
              </a:solidFill>
              <a:effectLst/>
              <a:latin typeface="+mn-lt"/>
              <a:ea typeface="+mn-ea"/>
              <a:cs typeface="+mn-cs"/>
            </a:rPr>
            <a:t>Antal lyskilder dokumenteres med oversigtsbillede/plantegning eller et tilbud fra en installatør/leverandør, hvor antallet af lyskilder, der skal udskiftes, er sandsynliggjort.</a:t>
          </a:r>
        </a:p>
        <a:p>
          <a:pPr marL="228600" marR="0" lvl="0" indent="-228600" defTabSz="914400" eaLnBrk="1" fontAlgn="auto" latinLnBrk="0" hangingPunct="1">
            <a:lnSpc>
              <a:spcPct val="100000"/>
            </a:lnSpc>
            <a:spcBef>
              <a:spcPts val="0"/>
            </a:spcBef>
            <a:spcAft>
              <a:spcPts val="0"/>
            </a:spcAft>
            <a:buClrTx/>
            <a:buSzTx/>
            <a:buFont typeface="+mj-lt"/>
            <a:buAutoNum type="arabicPeriod"/>
            <a:tabLst/>
            <a:defRPr/>
          </a:pPr>
          <a:r>
            <a:rPr lang="da-DK" sz="1100">
              <a:solidFill>
                <a:schemeClr val="dk1"/>
              </a:solidFill>
              <a:effectLst/>
              <a:latin typeface="+mn-lt"/>
              <a:ea typeface="+mn-ea"/>
              <a:cs typeface="+mn-cs"/>
            </a:rPr>
            <a:t>Effekten af lyskilderne i før-situationen dokumenteres ved nærbillede af lyskilden og evt. datablad eller et tilbud fra en installatør, hvor effekt af lyskilderne, der skal udskiftes, tydeligt fremgår.</a:t>
          </a:r>
        </a:p>
        <a:p>
          <a:pPr marL="228600" marR="0" lvl="0" indent="-228600" defTabSz="914400" eaLnBrk="1" fontAlgn="auto" latinLnBrk="0" hangingPunct="1">
            <a:lnSpc>
              <a:spcPct val="100000"/>
            </a:lnSpc>
            <a:spcBef>
              <a:spcPts val="0"/>
            </a:spcBef>
            <a:spcAft>
              <a:spcPts val="0"/>
            </a:spcAft>
            <a:buClrTx/>
            <a:buSzTx/>
            <a:buFont typeface="+mj-lt"/>
            <a:buAutoNum type="arabicPeriod"/>
            <a:tabLst/>
            <a:defRPr/>
          </a:pPr>
          <a:r>
            <a:rPr lang="da-DK" sz="1100">
              <a:solidFill>
                <a:schemeClr val="dk1"/>
              </a:solidFill>
              <a:effectLst/>
              <a:latin typeface="+mn-lt"/>
              <a:ea typeface="+mn-ea"/>
              <a:cs typeface="+mn-cs"/>
            </a:rPr>
            <a:t>Hvis anvendelses</a:t>
          </a:r>
          <a:r>
            <a:rPr lang="da-DK" sz="1100" baseline="0">
              <a:solidFill>
                <a:schemeClr val="dk1"/>
              </a:solidFill>
              <a:effectLst/>
              <a:latin typeface="+mn-lt"/>
              <a:ea typeface="+mn-ea"/>
              <a:cs typeface="+mn-cs"/>
            </a:rPr>
            <a:t>kategorien er angivet som "</a:t>
          </a:r>
          <a:r>
            <a:rPr lang="da-DK" sz="1100" i="1" baseline="0">
              <a:solidFill>
                <a:schemeClr val="dk1"/>
              </a:solidFill>
              <a:effectLst/>
              <a:latin typeface="+mn-lt"/>
              <a:ea typeface="+mn-ea"/>
              <a:cs typeface="+mn-cs"/>
            </a:rPr>
            <a:t>16 timers drift pr. dag</a:t>
          </a:r>
          <a:r>
            <a:rPr lang="da-DK" sz="1100" baseline="0">
              <a:solidFill>
                <a:schemeClr val="dk1"/>
              </a:solidFill>
              <a:effectLst/>
              <a:latin typeface="+mn-lt"/>
              <a:ea typeface="+mn-ea"/>
              <a:cs typeface="+mn-cs"/>
            </a:rPr>
            <a:t>" eller "</a:t>
          </a:r>
          <a:r>
            <a:rPr lang="da-DK" sz="1100" i="1" baseline="0">
              <a:solidFill>
                <a:schemeClr val="dk1"/>
              </a:solidFill>
              <a:effectLst/>
              <a:latin typeface="+mn-lt"/>
              <a:ea typeface="+mn-ea"/>
              <a:cs typeface="+mn-cs"/>
            </a:rPr>
            <a:t>Konstant drift"</a:t>
          </a:r>
          <a:r>
            <a:rPr lang="da-DK" sz="1100">
              <a:solidFill>
                <a:schemeClr val="dk1"/>
              </a:solidFill>
              <a:effectLst/>
              <a:latin typeface="+mn-lt"/>
              <a:ea typeface="+mn-ea"/>
              <a:cs typeface="+mn-cs"/>
            </a:rPr>
            <a:t>, skal brugstiden dokumenteres.</a:t>
          </a:r>
        </a:p>
        <a:p>
          <a:pPr marL="228600" marR="0" lvl="0" indent="-228600" defTabSz="914400" eaLnBrk="1" fontAlgn="auto" latinLnBrk="0" hangingPunct="1">
            <a:lnSpc>
              <a:spcPct val="100000"/>
            </a:lnSpc>
            <a:spcBef>
              <a:spcPts val="0"/>
            </a:spcBef>
            <a:spcAft>
              <a:spcPts val="0"/>
            </a:spcAft>
            <a:buClrTx/>
            <a:buSzTx/>
            <a:buFont typeface="+mj-lt"/>
            <a:buAutoNum type="arabicPeriod"/>
            <a:tabLst/>
            <a:defRPr/>
          </a:pPr>
          <a:r>
            <a:rPr lang="da-DK" sz="1100">
              <a:solidFill>
                <a:schemeClr val="dk1"/>
              </a:solidFill>
              <a:effectLst/>
              <a:latin typeface="+mn-lt"/>
              <a:ea typeface="+mn-ea"/>
              <a:cs typeface="+mn-cs"/>
            </a:rPr>
            <a:t>Et budget over de støtteberettigede investeringsomkostninger.</a:t>
          </a:r>
          <a:endParaRPr lang="da-DK" sz="1100" b="0" i="0" u="none" strike="noStrike">
            <a:solidFill>
              <a:schemeClr val="dk1"/>
            </a:solidFill>
            <a:effectLst/>
            <a:latin typeface="+mn-lt"/>
            <a:ea typeface="+mn-ea"/>
            <a:cs typeface="+mn-cs"/>
          </a:endParaRPr>
        </a:p>
        <a:p>
          <a:pPr marL="228600" marR="0" lvl="0" indent="-228600" defTabSz="914400" eaLnBrk="1" fontAlgn="auto" latinLnBrk="0" hangingPunct="1">
            <a:lnSpc>
              <a:spcPct val="100000"/>
            </a:lnSpc>
            <a:spcBef>
              <a:spcPts val="0"/>
            </a:spcBef>
            <a:spcAft>
              <a:spcPts val="0"/>
            </a:spcAft>
            <a:buClrTx/>
            <a:buSzTx/>
            <a:buFont typeface="+mj-lt"/>
            <a:buAutoNum type="arabicPeriod"/>
            <a:tabLst/>
            <a:defRPr/>
          </a:pPr>
          <a:endParaRPr lang="da-DK" sz="900" b="0" i="0" u="none" strike="noStrike">
            <a:solidFill>
              <a:schemeClr val="dk1"/>
            </a:solidFill>
            <a:effectLst/>
            <a:latin typeface="+mn-lt"/>
            <a:ea typeface="+mn-ea"/>
            <a:cs typeface="+mn-cs"/>
          </a:endParaRPr>
        </a:p>
        <a:p>
          <a:r>
            <a:rPr lang="da-DK" sz="1100" b="1" i="1">
              <a:solidFill>
                <a:schemeClr val="dk1"/>
              </a:solidFill>
              <a:effectLst/>
              <a:latin typeface="+mn-lt"/>
              <a:ea typeface="+mn-ea"/>
              <a:cs typeface="+mn-cs"/>
            </a:rPr>
            <a:t>Dokumentationskrav ved ansøgning om udbetaling:</a:t>
          </a:r>
          <a:endParaRPr lang="da-DK" sz="1100" b="1" i="0" u="none" strike="noStrike">
            <a:solidFill>
              <a:schemeClr val="dk1"/>
            </a:solidFill>
            <a:effectLst/>
            <a:latin typeface="+mn-lt"/>
            <a:ea typeface="+mn-ea"/>
            <a:cs typeface="+mn-cs"/>
          </a:endParaRPr>
        </a:p>
        <a:p>
          <a:pPr marL="228600" indent="-228600">
            <a:buFont typeface="+mj-lt"/>
            <a:buAutoNum type="arabicPeriod"/>
          </a:pPr>
          <a:endParaRPr lang="da-DK" sz="900" b="0" i="0" u="none" strike="noStrike">
            <a:solidFill>
              <a:schemeClr val="dk1"/>
            </a:solidFill>
            <a:effectLst/>
            <a:latin typeface="+mn-lt"/>
            <a:ea typeface="+mn-ea"/>
            <a:cs typeface="+mn-cs"/>
          </a:endParaRPr>
        </a:p>
        <a:p>
          <a:pPr marL="228600" marR="0" lvl="0" indent="-228600" defTabSz="914400" eaLnBrk="1" fontAlgn="auto" latinLnBrk="0" hangingPunct="1">
            <a:lnSpc>
              <a:spcPct val="100000"/>
            </a:lnSpc>
            <a:spcBef>
              <a:spcPts val="0"/>
            </a:spcBef>
            <a:spcAft>
              <a:spcPts val="0"/>
            </a:spcAft>
            <a:buClrTx/>
            <a:buSzTx/>
            <a:buFont typeface="+mj-lt"/>
            <a:buAutoNum type="arabicPeriod"/>
            <a:tabLst/>
            <a:defRPr/>
          </a:pPr>
          <a:r>
            <a:rPr lang="da-DK" sz="1100">
              <a:solidFill>
                <a:schemeClr val="dk1"/>
              </a:solidFill>
              <a:effectLst/>
              <a:latin typeface="+mn-lt"/>
              <a:ea typeface="+mn-ea"/>
              <a:cs typeface="+mn-cs"/>
            </a:rPr>
            <a:t>Ved udbetaling skal du dokumentere, at projektet er gennemført, se yderligere information i "Vejledning til ansøgning om Erhvervstilskud" afsnit 2.5 </a:t>
          </a:r>
          <a:endParaRPr lang="da-DK" sz="1100">
            <a:solidFill>
              <a:sysClr val="windowText" lastClr="000000"/>
            </a:solidFill>
          </a:endParaRPr>
        </a:p>
        <a:p>
          <a:pPr marL="228600" indent="-228600">
            <a:buFont typeface="+mj-lt"/>
            <a:buAutoNum type="arabicPeriod"/>
          </a:pPr>
          <a:endParaRPr lang="da-DK" sz="1100">
            <a:solidFill>
              <a:sysClr val="windowText" lastClr="000000"/>
            </a:solidFill>
          </a:endParaRPr>
        </a:p>
        <a:p>
          <a:pPr marL="228600" indent="-228600">
            <a:buFont typeface="+mj-lt"/>
            <a:buAutoNum type="arabicPeriod"/>
          </a:pPr>
          <a:endParaRPr lang="da-DK" sz="1100">
            <a:solidFill>
              <a:sysClr val="windowText" lastClr="000000"/>
            </a:solidFill>
          </a:endParaRPr>
        </a:p>
        <a:p>
          <a:pPr marL="228600" indent="-228600">
            <a:buFont typeface="+mj-lt"/>
            <a:buAutoNum type="arabicPeriod"/>
          </a:pPr>
          <a:endParaRPr lang="da-DK" sz="1100">
            <a:solidFill>
              <a:sysClr val="windowText" lastClr="000000"/>
            </a:solidFill>
          </a:endParaRPr>
        </a:p>
        <a:p>
          <a:pPr marL="228600" indent="-228600">
            <a:buFont typeface="+mj-lt"/>
            <a:buAutoNum type="arabicPeriod"/>
          </a:pPr>
          <a:endParaRPr lang="da-DK" sz="1100">
            <a:solidFill>
              <a:sysClr val="windowText" lastClr="000000"/>
            </a:solidFill>
          </a:endParaRPr>
        </a:p>
        <a:p>
          <a:pPr marL="228600" indent="-228600">
            <a:buFont typeface="+mj-lt"/>
            <a:buAutoNum type="arabicPeriod"/>
          </a:pPr>
          <a:endParaRPr lang="da-DK" sz="1100">
            <a:solidFill>
              <a:sysClr val="windowText" lastClr="000000"/>
            </a:solidFill>
          </a:endParaRPr>
        </a:p>
        <a:p>
          <a:pPr marL="228600" indent="-228600">
            <a:buFont typeface="+mj-lt"/>
            <a:buAutoNum type="arabicPeriod"/>
          </a:pPr>
          <a:endParaRPr lang="da-DK" sz="1100">
            <a:solidFill>
              <a:sysClr val="windowText" lastClr="000000"/>
            </a:solidFill>
          </a:endParaRPr>
        </a:p>
      </xdr:txBody>
    </xdr:sp>
    <xdr:clientData/>
  </xdr:twoCellAnchor>
  <xdr:twoCellAnchor editAs="oneCell">
    <xdr:from>
      <xdr:col>10</xdr:col>
      <xdr:colOff>38100</xdr:colOff>
      <xdr:row>0</xdr:row>
      <xdr:rowOff>57150</xdr:rowOff>
    </xdr:from>
    <xdr:to>
      <xdr:col>11</xdr:col>
      <xdr:colOff>1114757</xdr:colOff>
      <xdr:row>2</xdr:row>
      <xdr:rowOff>209550</xdr:rowOff>
    </xdr:to>
    <xdr:pic>
      <xdr:nvPicPr>
        <xdr:cNvPr id="4" name="Billede 3">
          <a:extLst>
            <a:ext uri="{FF2B5EF4-FFF2-40B4-BE49-F238E27FC236}">
              <a16:creationId xmlns:a16="http://schemas.microsoft.com/office/drawing/2014/main" id="{00000000-0008-0000-02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220825" y="57150"/>
          <a:ext cx="1695781" cy="5334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15</xdr:col>
      <xdr:colOff>389267</xdr:colOff>
      <xdr:row>0</xdr:row>
      <xdr:rowOff>21167</xdr:rowOff>
    </xdr:from>
    <xdr:to>
      <xdr:col>17</xdr:col>
      <xdr:colOff>9056</xdr:colOff>
      <xdr:row>3</xdr:row>
      <xdr:rowOff>119211</xdr:rowOff>
    </xdr:to>
    <xdr:pic>
      <xdr:nvPicPr>
        <xdr:cNvPr id="2" name="Picture 1" descr="Energistyrelsen søger en Kontorchef til energiadministrativt kraftcenter i  Esbjerg - Altinget - Alt om politik">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047742" y="21167"/>
          <a:ext cx="1486689" cy="7266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xdr:colOff>
      <xdr:row>24</xdr:row>
      <xdr:rowOff>222249</xdr:rowOff>
    </xdr:from>
    <xdr:to>
      <xdr:col>18</xdr:col>
      <xdr:colOff>224118</xdr:colOff>
      <xdr:row>61</xdr:row>
      <xdr:rowOff>134470</xdr:rowOff>
    </xdr:to>
    <xdr:sp macro="" textlink="">
      <xdr:nvSpPr>
        <xdr:cNvPr id="3" name="TextBox 2">
          <a:extLst>
            <a:ext uri="{FF2B5EF4-FFF2-40B4-BE49-F238E27FC236}">
              <a16:creationId xmlns:a16="http://schemas.microsoft.com/office/drawing/2014/main" id="{00000000-0008-0000-0300-000003000000}"/>
            </a:ext>
          </a:extLst>
        </xdr:cNvPr>
        <xdr:cNvSpPr txBox="1"/>
      </xdr:nvSpPr>
      <xdr:spPr>
        <a:xfrm>
          <a:off x="8460442" y="5164043"/>
          <a:ext cx="6039970" cy="6893486"/>
        </a:xfrm>
        <a:prstGeom prst="rect">
          <a:avLst/>
        </a:prstGeom>
        <a:solidFill>
          <a:schemeClr val="accent6">
            <a:lumMod val="40000"/>
            <a:lumOff val="6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7000"/>
            </a:lnSpc>
            <a:spcAft>
              <a:spcPts val="800"/>
            </a:spcAft>
          </a:pPr>
          <a:r>
            <a:rPr lang="da-DK" sz="900" b="1" baseline="0">
              <a:effectLst/>
              <a:latin typeface="Verdana" panose="020B0604030504040204" pitchFamily="34" charset="0"/>
              <a:ea typeface="Verdana" panose="020B0604030504040204" pitchFamily="34" charset="0"/>
              <a:cs typeface="Times New Roman" panose="02020603050405020304" pitchFamily="18" charset="0"/>
            </a:rPr>
            <a:t>Dokumentationskrav ved ansøgning </a:t>
          </a:r>
          <a:r>
            <a:rPr lang="da-DK" sz="900" b="1">
              <a:effectLst/>
              <a:latin typeface="Verdana" panose="020B0604030504040204" pitchFamily="34" charset="0"/>
              <a:ea typeface="Verdana" panose="020B0604030504040204" pitchFamily="34" charset="0"/>
              <a:cs typeface="Times New Roman" panose="02020603050405020304" pitchFamily="18" charset="0"/>
            </a:rPr>
            <a:t>:</a:t>
          </a:r>
          <a:endParaRPr lang="da-DK" sz="900">
            <a:effectLst/>
            <a:latin typeface="Verdana" panose="020B0604030504040204" pitchFamily="34" charset="0"/>
            <a:ea typeface="Verdana" panose="020B0604030504040204" pitchFamily="34" charset="0"/>
            <a:cs typeface="Times New Roman" panose="02020603050405020304" pitchFamily="18" charset="0"/>
          </a:endParaRPr>
        </a:p>
        <a:p>
          <a:pPr marL="342900" lvl="0" indent="-342900">
            <a:lnSpc>
              <a:spcPct val="107000"/>
            </a:lnSpc>
            <a:spcAft>
              <a:spcPts val="800"/>
            </a:spcAft>
            <a:buFont typeface="Symbol" panose="05050102010706020507" pitchFamily="18" charset="2"/>
            <a:buChar char=""/>
          </a:pPr>
          <a:r>
            <a:rPr lang="da-DK" sz="900">
              <a:solidFill>
                <a:schemeClr val="dk1"/>
              </a:solidFill>
              <a:effectLst/>
              <a:latin typeface="Verdana" panose="020B0604030504040204" pitchFamily="34" charset="0"/>
              <a:ea typeface="Verdana" panose="020B0604030504040204" pitchFamily="34" charset="0"/>
              <a:cs typeface="+mn-cs"/>
            </a:rPr>
            <a:t>Der skal foreligge dokumentation på besætningsstørrelsen ved enten at indsende en årsrapport der maksimal er 12 måneder gammel fra ansøgningsdatoen eller et udklip fra CHR.dk. </a:t>
          </a:r>
        </a:p>
        <a:p>
          <a:pPr marL="342900" marR="0" lvl="0" indent="-342900" defTabSz="914400" eaLnBrk="1" fontAlgn="auto" latinLnBrk="0" hangingPunct="1">
            <a:lnSpc>
              <a:spcPct val="107000"/>
            </a:lnSpc>
            <a:spcBef>
              <a:spcPts val="0"/>
            </a:spcBef>
            <a:spcAft>
              <a:spcPts val="800"/>
            </a:spcAft>
            <a:buClrTx/>
            <a:buSzTx/>
            <a:buFont typeface="Symbol" panose="05050102010706020507" pitchFamily="18" charset="2"/>
            <a:buChar char=""/>
            <a:tabLst/>
            <a:defRPr/>
          </a:pPr>
          <a:r>
            <a:rPr lang="da-DK" sz="1100">
              <a:solidFill>
                <a:schemeClr val="dk1"/>
              </a:solidFill>
              <a:effectLst/>
              <a:latin typeface="+mn-lt"/>
              <a:ea typeface="+mn-ea"/>
              <a:cs typeface="+mn-cs"/>
            </a:rPr>
            <a:t>For projekter omhandlende stalde uden vekslere skal der foreligge billeddokumentation af staldende, hvor det fremgår tydeligt, at staldende ikke har installeret en veksler. Bemærk der kan kun vælges uden vekslere, hvis der ikke har været installeret veksler de seneste to år og samtidig ikke er et krav i miljørapporten/miljøgodkendelsen. </a:t>
          </a:r>
          <a:endParaRPr lang="da-DK" sz="900">
            <a:solidFill>
              <a:schemeClr val="dk1"/>
            </a:solidFill>
            <a:effectLst/>
            <a:latin typeface="Verdana" panose="020B0604030504040204" pitchFamily="34" charset="0"/>
            <a:ea typeface="Verdana" panose="020B0604030504040204" pitchFamily="34" charset="0"/>
            <a:cs typeface="+mn-cs"/>
          </a:endParaRPr>
        </a:p>
        <a:p>
          <a:pPr marL="342900" marR="0" lvl="0" indent="-342900" defTabSz="914400" eaLnBrk="1" fontAlgn="auto" latinLnBrk="0" hangingPunct="1">
            <a:lnSpc>
              <a:spcPct val="107000"/>
            </a:lnSpc>
            <a:spcBef>
              <a:spcPts val="0"/>
            </a:spcBef>
            <a:spcAft>
              <a:spcPts val="800"/>
            </a:spcAft>
            <a:buClrTx/>
            <a:buSzTx/>
            <a:buFont typeface="Symbol" panose="05050102010706020507" pitchFamily="18" charset="2"/>
            <a:buChar char=""/>
            <a:tabLst/>
            <a:defRPr/>
          </a:pPr>
          <a:r>
            <a:rPr lang="da-DK" sz="1100">
              <a:solidFill>
                <a:schemeClr val="dk1"/>
              </a:solidFill>
              <a:effectLst/>
              <a:latin typeface="+mn-lt"/>
              <a:ea typeface="+mn-ea"/>
              <a:cs typeface="+mn-cs"/>
            </a:rPr>
            <a:t>Effekten og alderen på kedel dokumenteres, eksempelvis gennem et billede af mærkepladen. Såfremt alderen ikke kan dokumenteres skal 2 år fra ansøgningstidspunktet vælges. </a:t>
          </a:r>
          <a:endParaRPr lang="da-DK" sz="900">
            <a:solidFill>
              <a:schemeClr val="dk1"/>
            </a:solidFill>
            <a:effectLst/>
            <a:latin typeface="Verdana" panose="020B0604030504040204" pitchFamily="34" charset="0"/>
            <a:ea typeface="Verdana" panose="020B0604030504040204" pitchFamily="34" charset="0"/>
            <a:cs typeface="+mn-cs"/>
          </a:endParaRPr>
        </a:p>
        <a:p>
          <a:pPr marL="342900" marR="0" lvl="0" indent="-342900" defTabSz="914400" eaLnBrk="1" fontAlgn="auto" latinLnBrk="0" hangingPunct="1">
            <a:lnSpc>
              <a:spcPct val="107000"/>
            </a:lnSpc>
            <a:spcBef>
              <a:spcPts val="0"/>
            </a:spcBef>
            <a:spcAft>
              <a:spcPts val="800"/>
            </a:spcAft>
            <a:buClrTx/>
            <a:buSzTx/>
            <a:buFont typeface="Symbol" panose="05050102010706020507" pitchFamily="18" charset="2"/>
            <a:buChar char=""/>
            <a:tabLst/>
            <a:defRPr/>
          </a:pPr>
          <a:r>
            <a:rPr lang="da-DK" sz="1100">
              <a:solidFill>
                <a:schemeClr val="dk1"/>
              </a:solidFill>
              <a:effectLst/>
              <a:latin typeface="+mn-lt"/>
              <a:ea typeface="+mn-ea"/>
              <a:cs typeface="+mn-cs"/>
            </a:rPr>
            <a:t>Budget over de forventede støtteberettiget omkostninger for projektet. Budgettet kan udfyldes i Energistyrelsens budgetskabelon, som findes på </a:t>
          </a:r>
          <a:r>
            <a:rPr lang="da-DK" sz="1100" u="sng">
              <a:solidFill>
                <a:schemeClr val="dk1"/>
              </a:solidFill>
              <a:effectLst/>
              <a:latin typeface="+mn-lt"/>
              <a:ea typeface="+mn-ea"/>
              <a:cs typeface="+mn-cs"/>
              <a:hlinkClick xmlns:r="http://schemas.openxmlformats.org/officeDocument/2006/relationships" r:id=""/>
            </a:rPr>
            <a:t>Sparenergi</a:t>
          </a:r>
          <a:r>
            <a:rPr lang="da-DK" sz="1100">
              <a:solidFill>
                <a:schemeClr val="dk1"/>
              </a:solidFill>
              <a:effectLst/>
              <a:latin typeface="+mn-lt"/>
              <a:ea typeface="+mn-ea"/>
              <a:cs typeface="+mn-cs"/>
            </a:rPr>
            <a:t> under hjælpeværktøjer. Støtteberettiget omkostninger er eksempelvis nødvendige anlægsomkostninger og ekstern rådgivning. Bemærk, hvis brændselskedlen leverer varme til både beboelse og erhverv skal de investeringsomkostninger, der vedrører beboelsen fratrækkes i budgettet.  </a:t>
          </a:r>
        </a:p>
        <a:p>
          <a:pPr marL="342900" marR="0" lvl="0" indent="-342900" defTabSz="914400" eaLnBrk="1" fontAlgn="auto" latinLnBrk="0" hangingPunct="1">
            <a:lnSpc>
              <a:spcPct val="107000"/>
            </a:lnSpc>
            <a:spcBef>
              <a:spcPts val="0"/>
            </a:spcBef>
            <a:spcAft>
              <a:spcPts val="800"/>
            </a:spcAft>
            <a:buClrTx/>
            <a:buSzTx/>
            <a:buFont typeface="Symbol" panose="05050102010706020507" pitchFamily="18" charset="2"/>
            <a:buChar char=""/>
            <a:tabLst/>
            <a:defRPr/>
          </a:pPr>
          <a:endParaRPr lang="da-DK" sz="1100">
            <a:solidFill>
              <a:schemeClr val="dk1"/>
            </a:solidFill>
            <a:effectLst/>
            <a:latin typeface="+mn-lt"/>
            <a:ea typeface="+mn-ea"/>
            <a:cs typeface="+mn-cs"/>
          </a:endParaRPr>
        </a:p>
        <a:p>
          <a:r>
            <a:rPr lang="da-DK" sz="1100" b="1">
              <a:solidFill>
                <a:schemeClr val="dk1"/>
              </a:solidFill>
              <a:effectLst/>
              <a:latin typeface="+mn-lt"/>
              <a:ea typeface="+mn-ea"/>
              <a:cs typeface="+mn-cs"/>
            </a:rPr>
            <a:t>Dokumentationskrav</a:t>
          </a:r>
          <a:r>
            <a:rPr lang="da-DK" sz="1100" b="1" baseline="0">
              <a:solidFill>
                <a:schemeClr val="dk1"/>
              </a:solidFill>
              <a:effectLst/>
              <a:latin typeface="+mn-lt"/>
              <a:ea typeface="+mn-ea"/>
              <a:cs typeface="+mn-cs"/>
            </a:rPr>
            <a:t> ved udbetaling</a:t>
          </a:r>
          <a:r>
            <a:rPr lang="da-DK" sz="1100">
              <a:solidFill>
                <a:schemeClr val="dk1"/>
              </a:solidFill>
              <a:effectLst/>
              <a:latin typeface="+mn-lt"/>
              <a:ea typeface="+mn-ea"/>
              <a:cs typeface="+mn-cs"/>
            </a:rPr>
            <a:t>:</a:t>
          </a:r>
        </a:p>
        <a:p>
          <a:pPr marL="342900" lvl="0" indent="-342900">
            <a:lnSpc>
              <a:spcPct val="107000"/>
            </a:lnSpc>
            <a:spcAft>
              <a:spcPts val="800"/>
            </a:spcAft>
            <a:buFont typeface="Symbol" panose="05050102010706020507" pitchFamily="18" charset="2"/>
            <a:buChar char=""/>
          </a:pPr>
          <a:r>
            <a:rPr lang="da-DK" sz="1100">
              <a:solidFill>
                <a:schemeClr val="dk1"/>
              </a:solidFill>
              <a:effectLst/>
              <a:latin typeface="+mn-lt"/>
              <a:ea typeface="+mn-ea"/>
              <a:cs typeface="+mn-cs"/>
            </a:rPr>
            <a:t>Datablad for virkningsgrad for brændselskedlen /SCOP-værdi for varmepumpen. SCOP-værdi aflæses på datablad for varmepumpen, såfremt SCOP ved 35 grader vælges, skal det dokumenteres at systemet kører med en fremløbstemperatur på 35 grader. Dette kunne eksempelvis være billeder af gulvvarme.</a:t>
          </a:r>
        </a:p>
        <a:p>
          <a:pPr marL="342900" marR="0" lvl="0" indent="-342900" defTabSz="914400" eaLnBrk="1" fontAlgn="auto" latinLnBrk="0" hangingPunct="1">
            <a:lnSpc>
              <a:spcPct val="107000"/>
            </a:lnSpc>
            <a:spcBef>
              <a:spcPts val="0"/>
            </a:spcBef>
            <a:spcAft>
              <a:spcPts val="800"/>
            </a:spcAft>
            <a:buClrTx/>
            <a:buSzTx/>
            <a:buFont typeface="Symbol" panose="05050102010706020507" pitchFamily="18" charset="2"/>
            <a:buChar char=""/>
            <a:tabLst/>
            <a:defRPr/>
          </a:pPr>
          <a:r>
            <a:rPr lang="da-DK" sz="1100">
              <a:solidFill>
                <a:schemeClr val="dk1"/>
              </a:solidFill>
              <a:effectLst/>
              <a:latin typeface="+mn-lt"/>
              <a:ea typeface="+mn-ea"/>
              <a:cs typeface="+mn-cs"/>
            </a:rPr>
            <a:t>Dokumentation på at projektet er realisteret. Som dokumentation for realisering indsendes fakturaer for støtteberettiget omkostninger samt dokumentation på betaling af omkostninger ved en bankudskrift. Du kan blive bedt om at dokumentere, at projektet ikke er blevet påbegyndt inden du ansøgte fx ved indsendelse af en ordrebekræftelse. Yderligere information omkring regnskabsbilag findes i kap. 2.5.i  ”Vejledning til ansøgning om tilskud til energibesparelser”.</a:t>
          </a:r>
          <a:endParaRPr lang="da-DK" sz="1100">
            <a:effectLst/>
          </a:endParaRPr>
        </a:p>
        <a:p>
          <a:r>
            <a:rPr lang="da-DK" sz="1100" b="1" i="0">
              <a:solidFill>
                <a:schemeClr val="dk1"/>
              </a:solidFill>
              <a:effectLst/>
              <a:latin typeface="+mn-lt"/>
              <a:ea typeface="+mn-ea"/>
              <a:cs typeface="+mn-cs"/>
            </a:rPr>
            <a:t>For yderligere</a:t>
          </a:r>
          <a:r>
            <a:rPr lang="da-DK" sz="1100" b="1" i="0" baseline="0">
              <a:solidFill>
                <a:schemeClr val="dk1"/>
              </a:solidFill>
              <a:effectLst/>
              <a:latin typeface="+mn-lt"/>
              <a:ea typeface="+mn-ea"/>
              <a:cs typeface="+mn-cs"/>
            </a:rPr>
            <a:t> vejledning henvises til vejledningen </a:t>
          </a:r>
          <a:r>
            <a:rPr lang="da-DK" sz="1100" b="1" i="1" baseline="0">
              <a:solidFill>
                <a:schemeClr val="dk1"/>
              </a:solidFill>
              <a:effectLst/>
              <a:latin typeface="+mn-lt"/>
              <a:ea typeface="+mn-ea"/>
              <a:cs typeface="+mn-cs"/>
            </a:rPr>
            <a:t>"</a:t>
          </a:r>
          <a:r>
            <a:rPr lang="da-DK" sz="1100" b="1" i="1">
              <a:solidFill>
                <a:schemeClr val="dk1"/>
              </a:solidFill>
              <a:effectLst/>
              <a:latin typeface="+mn-lt"/>
              <a:ea typeface="+mn-ea"/>
              <a:cs typeface="+mn-cs"/>
            </a:rPr>
            <a:t>Vejledning til standardløsning for udskiftning af brændselskedler i stalde"</a:t>
          </a:r>
          <a:r>
            <a:rPr lang="da-DK" sz="1100" b="1" i="0">
              <a:solidFill>
                <a:schemeClr val="dk1"/>
              </a:solidFill>
              <a:effectLst/>
              <a:latin typeface="+mn-lt"/>
              <a:ea typeface="+mn-ea"/>
              <a:cs typeface="+mn-cs"/>
            </a:rPr>
            <a:t>:</a:t>
          </a:r>
          <a:r>
            <a:rPr lang="da-DK" sz="1100" b="1" i="1">
              <a:solidFill>
                <a:schemeClr val="dk1"/>
              </a:solidFill>
              <a:effectLst/>
              <a:latin typeface="+mn-lt"/>
              <a:ea typeface="+mn-ea"/>
              <a:cs typeface="+mn-cs"/>
            </a:rPr>
            <a:t> </a:t>
          </a:r>
          <a:r>
            <a:rPr lang="da-DK" sz="1100" b="0" i="1">
              <a:solidFill>
                <a:schemeClr val="dk1"/>
              </a:solidFill>
              <a:effectLst/>
              <a:latin typeface="+mn-lt"/>
              <a:ea typeface="+mn-ea"/>
              <a:cs typeface="+mn-cs"/>
            </a:rPr>
            <a:t> </a:t>
          </a:r>
          <a:r>
            <a:rPr lang="da-DK" sz="1100">
              <a:solidFill>
                <a:schemeClr val="dk1"/>
              </a:solidFill>
              <a:effectLst/>
              <a:latin typeface="+mn-lt"/>
              <a:ea typeface="+mn-ea"/>
              <a:cs typeface="+mn-cs"/>
            </a:rPr>
            <a:t> </a:t>
          </a:r>
          <a:endParaRPr lang="da-DK" sz="900">
            <a:solidFill>
              <a:schemeClr val="dk1"/>
            </a:solidFill>
            <a:effectLst/>
            <a:latin typeface="Verdana" panose="020B0604030504040204" pitchFamily="34" charset="0"/>
            <a:ea typeface="Verdana" panose="020B0604030504040204" pitchFamily="34" charset="0"/>
            <a:cs typeface="+mn-cs"/>
          </a:endParaRPr>
        </a:p>
        <a:p>
          <a:endParaRPr lang="da-DK" sz="900">
            <a:solidFill>
              <a:schemeClr val="dk1"/>
            </a:solidFill>
            <a:effectLst/>
            <a:latin typeface="Verdana" panose="020B0604030504040204" pitchFamily="34" charset="0"/>
            <a:ea typeface="Verdana" panose="020B0604030504040204" pitchFamily="34" charset="0"/>
            <a:cs typeface="+mn-cs"/>
          </a:endParaRPr>
        </a:p>
        <a:p>
          <a:r>
            <a:rPr lang="da-DK" sz="1100" b="1" i="1" baseline="0">
              <a:solidFill>
                <a:schemeClr val="dk1"/>
              </a:solidFill>
              <a:effectLst/>
              <a:latin typeface="+mn-lt"/>
              <a:ea typeface="+mn-ea"/>
              <a:cs typeface="+mn-cs"/>
            </a:rPr>
            <a:t>Behov for hjælp til udfyldelse af ansøgningsskemaet, se kap. 4 i vejledningen</a:t>
          </a:r>
          <a:endParaRPr lang="da-DK" sz="900">
            <a:solidFill>
              <a:schemeClr val="dk1"/>
            </a:solidFill>
            <a:effectLst/>
            <a:latin typeface="Verdana" panose="020B0604030504040204" pitchFamily="34" charset="0"/>
            <a:ea typeface="Verdana" panose="020B0604030504040204" pitchFamily="34" charset="0"/>
            <a:cs typeface="+mn-cs"/>
          </a:endParaRPr>
        </a:p>
        <a:p>
          <a:endParaRPr lang="da-DK" sz="900">
            <a:solidFill>
              <a:schemeClr val="dk1"/>
            </a:solidFill>
            <a:effectLst/>
            <a:latin typeface="Verdana" panose="020B0604030504040204" pitchFamily="34" charset="0"/>
            <a:ea typeface="Verdana" panose="020B0604030504040204" pitchFamily="34" charset="0"/>
            <a:cs typeface="+mn-cs"/>
          </a:endParaRPr>
        </a:p>
        <a:p>
          <a:endParaRPr lang="da-DK" sz="900">
            <a:solidFill>
              <a:schemeClr val="dk1"/>
            </a:solidFill>
            <a:effectLst/>
            <a:latin typeface="Verdana" panose="020B0604030504040204" pitchFamily="34" charset="0"/>
            <a:ea typeface="Verdana" panose="020B0604030504040204" pitchFamily="34" charset="0"/>
            <a:cs typeface="+mn-cs"/>
          </a:endParaRPr>
        </a:p>
        <a:p>
          <a:endParaRPr lang="da-DK" sz="900">
            <a:solidFill>
              <a:schemeClr val="dk1"/>
            </a:solidFill>
            <a:effectLst/>
            <a:latin typeface="Verdana" panose="020B0604030504040204" pitchFamily="34" charset="0"/>
            <a:ea typeface="Verdana" panose="020B0604030504040204" pitchFamily="34" charset="0"/>
            <a:cs typeface="+mn-cs"/>
          </a:endParaRPr>
        </a:p>
        <a:p>
          <a:endParaRPr lang="da-DK" sz="900">
            <a:solidFill>
              <a:schemeClr val="dk1"/>
            </a:solidFill>
            <a:effectLst/>
            <a:latin typeface="Verdana" panose="020B0604030504040204" pitchFamily="34" charset="0"/>
            <a:ea typeface="Verdana" panose="020B0604030504040204" pitchFamily="34" charset="0"/>
            <a:cs typeface="+mn-cs"/>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B130824/Downloads/bilag_5_-_standardloesning_for_udskiftning_af_braendselskedler_i_stalde_120822%2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side"/>
      <sheetName val="Beskrivelse"/>
      <sheetName val="Grise - Varmeforbrug"/>
      <sheetName val="Grise - regneark"/>
      <sheetName val="Grise - Virkningsgrader"/>
      <sheetName val="Grise-Virkningsgrad regneark"/>
      <sheetName val="Kyllinge - Varmeforbrug "/>
      <sheetName val="Kyllinge - regneark"/>
      <sheetName val="Kyllinge - virkningsgrad"/>
      <sheetName val="Kyllinge-Virkningsgrad regneark"/>
    </sheetNames>
    <sheetDataSet>
      <sheetData sheetId="0"/>
      <sheetData sheetId="1"/>
      <sheetData sheetId="2"/>
      <sheetData sheetId="3" refreshError="1">
        <row r="28">
          <cell r="B28" t="str">
            <v>Brændselskedel</v>
          </cell>
          <cell r="C28" t="str">
            <v>Fjernvarme</v>
          </cell>
        </row>
      </sheetData>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P38"/>
  <sheetViews>
    <sheetView workbookViewId="0">
      <selection activeCell="M26" sqref="M26"/>
    </sheetView>
  </sheetViews>
  <sheetFormatPr defaultColWidth="10.42578125" defaultRowHeight="12.75" customHeight="1" x14ac:dyDescent="0.15"/>
  <cols>
    <col min="1" max="1" width="7.42578125" style="32" customWidth="1"/>
    <col min="2" max="2" width="4.42578125" style="32" customWidth="1"/>
    <col min="3" max="3" width="5.42578125" style="32" customWidth="1"/>
    <col min="4" max="4" width="11.42578125" style="32" customWidth="1"/>
    <col min="5" max="5" width="15.42578125" style="32" customWidth="1"/>
    <col min="6" max="6" width="10.42578125" style="32" customWidth="1"/>
    <col min="7" max="7" width="10.5703125" style="32" customWidth="1"/>
    <col min="8" max="8" width="7" style="32" customWidth="1"/>
    <col min="9" max="9" width="11.28515625" style="32" customWidth="1"/>
    <col min="10" max="10" width="6.42578125" style="32" customWidth="1"/>
    <col min="11" max="11" width="4.5703125" style="32" customWidth="1"/>
    <col min="12" max="12" width="3.42578125" style="32" customWidth="1"/>
    <col min="13" max="13" width="10.42578125" style="32" customWidth="1"/>
    <col min="14" max="14" width="12.5703125" style="32" customWidth="1"/>
    <col min="15" max="15" width="7.5703125" style="32" customWidth="1"/>
    <col min="16" max="16384" width="10.42578125" style="32"/>
  </cols>
  <sheetData>
    <row r="1" spans="1:16" ht="6.75" customHeight="1" x14ac:dyDescent="0.15">
      <c r="A1" s="16"/>
      <c r="B1" s="16"/>
      <c r="C1" s="16"/>
      <c r="D1" s="16"/>
      <c r="E1" s="16"/>
      <c r="F1" s="16"/>
      <c r="G1" s="16"/>
      <c r="H1" s="16"/>
      <c r="I1" s="16"/>
      <c r="J1" s="16"/>
      <c r="K1" s="16"/>
      <c r="L1" s="16"/>
      <c r="M1" s="16"/>
      <c r="N1" s="16"/>
      <c r="O1" s="16"/>
      <c r="P1" s="16"/>
    </row>
    <row r="2" spans="1:16" ht="14.25" customHeight="1" x14ac:dyDescent="0.2">
      <c r="A2" s="16"/>
      <c r="B2" s="196" t="s">
        <v>54</v>
      </c>
      <c r="C2" s="196"/>
      <c r="D2" s="196"/>
      <c r="E2" s="196"/>
      <c r="F2" s="196"/>
      <c r="G2" s="196"/>
      <c r="H2" s="196"/>
      <c r="I2" s="196"/>
      <c r="J2" s="196"/>
      <c r="K2" s="196"/>
      <c r="L2" s="196"/>
      <c r="M2" s="196"/>
      <c r="N2" s="196"/>
      <c r="O2" s="3"/>
      <c r="P2" s="4"/>
    </row>
    <row r="3" spans="1:16" ht="31.5" customHeight="1" x14ac:dyDescent="0.15">
      <c r="A3" s="4"/>
      <c r="B3" s="196"/>
      <c r="C3" s="196"/>
      <c r="D3" s="196"/>
      <c r="E3" s="196"/>
      <c r="F3" s="196"/>
      <c r="G3" s="196"/>
      <c r="H3" s="196"/>
      <c r="I3" s="196"/>
      <c r="J3" s="196"/>
      <c r="K3" s="196"/>
      <c r="L3" s="196"/>
      <c r="M3" s="196"/>
      <c r="N3" s="196"/>
      <c r="O3" s="5"/>
      <c r="P3" s="4"/>
    </row>
    <row r="4" spans="1:16" ht="9.75" customHeight="1" x14ac:dyDescent="0.25">
      <c r="A4" s="20"/>
      <c r="B4" s="6"/>
      <c r="C4" s="6"/>
      <c r="D4" s="6"/>
      <c r="E4" s="6"/>
      <c r="F4" s="6"/>
      <c r="G4" s="6"/>
      <c r="H4" s="7"/>
      <c r="I4" s="8"/>
      <c r="J4" s="4"/>
      <c r="K4" s="4"/>
      <c r="L4" s="4"/>
      <c r="M4" s="4"/>
      <c r="N4" s="4"/>
      <c r="O4" s="4"/>
      <c r="P4" s="9" t="s">
        <v>55</v>
      </c>
    </row>
    <row r="5" spans="1:16" ht="12.75" customHeight="1" x14ac:dyDescent="0.15">
      <c r="A5" s="23"/>
      <c r="B5" s="23"/>
      <c r="C5" s="23"/>
      <c r="D5" s="23"/>
      <c r="E5" s="23"/>
      <c r="F5" s="23"/>
      <c r="G5" s="23"/>
      <c r="H5" s="23"/>
      <c r="I5" s="23"/>
      <c r="J5" s="23"/>
      <c r="K5" s="23"/>
      <c r="L5" s="23"/>
      <c r="M5" s="23"/>
      <c r="N5" s="23"/>
      <c r="O5" s="23"/>
      <c r="P5" s="23"/>
    </row>
    <row r="6" spans="1:16" ht="6.75" customHeight="1" x14ac:dyDescent="0.15">
      <c r="A6" s="4"/>
      <c r="B6" s="42"/>
      <c r="C6" s="4"/>
      <c r="D6" s="4"/>
      <c r="E6" s="4"/>
      <c r="F6" s="4"/>
      <c r="G6" s="4"/>
      <c r="H6" s="4"/>
      <c r="I6" s="4"/>
      <c r="J6" s="4"/>
      <c r="K6" s="4"/>
      <c r="L6" s="4"/>
      <c r="M6" s="4"/>
      <c r="N6" s="4"/>
      <c r="O6" s="4"/>
      <c r="P6" s="4"/>
    </row>
    <row r="7" spans="1:16" ht="12.75" customHeight="1" x14ac:dyDescent="0.25">
      <c r="A7" s="11"/>
      <c r="B7" s="195"/>
      <c r="C7" s="195"/>
      <c r="D7" s="195"/>
      <c r="E7" s="195"/>
      <c r="F7" s="195"/>
      <c r="G7" s="195"/>
      <c r="H7" s="195"/>
      <c r="I7" s="195"/>
      <c r="J7" s="195"/>
      <c r="K7" s="195"/>
      <c r="L7" s="195"/>
      <c r="M7" s="195"/>
      <c r="N7" s="180"/>
      <c r="O7" s="180"/>
      <c r="P7" s="10"/>
    </row>
    <row r="8" spans="1:16" ht="12.75" customHeight="1" x14ac:dyDescent="0.25">
      <c r="A8" s="11"/>
      <c r="B8" s="195"/>
      <c r="C8" s="195"/>
      <c r="D8" s="195"/>
      <c r="E8" s="195"/>
      <c r="F8" s="195"/>
      <c r="G8" s="195"/>
      <c r="H8" s="195"/>
      <c r="I8" s="195"/>
      <c r="J8" s="195"/>
      <c r="K8" s="195"/>
      <c r="L8" s="195"/>
      <c r="M8" s="195"/>
      <c r="N8" s="180"/>
      <c r="O8" s="180"/>
      <c r="P8" s="181"/>
    </row>
    <row r="9" spans="1:16" ht="12.75" customHeight="1" x14ac:dyDescent="0.15">
      <c r="A9" s="11"/>
      <c r="B9" s="174"/>
      <c r="C9" s="194"/>
      <c r="D9" s="194"/>
      <c r="E9" s="194"/>
      <c r="F9" s="194"/>
      <c r="G9" s="194"/>
      <c r="H9" s="194"/>
      <c r="I9" s="194"/>
      <c r="J9" s="194"/>
      <c r="K9" s="194"/>
      <c r="L9" s="194"/>
      <c r="M9" s="194"/>
      <c r="N9" s="182"/>
      <c r="O9" s="182"/>
      <c r="P9" s="183"/>
    </row>
    <row r="10" spans="1:16" ht="12.75" customHeight="1" x14ac:dyDescent="0.15">
      <c r="A10" s="11"/>
      <c r="B10" s="174"/>
      <c r="C10" s="194"/>
      <c r="D10" s="194"/>
      <c r="E10" s="194"/>
      <c r="F10" s="194"/>
      <c r="G10" s="194"/>
      <c r="H10" s="194"/>
      <c r="I10" s="194"/>
      <c r="J10" s="194"/>
      <c r="K10" s="194"/>
      <c r="L10" s="194"/>
      <c r="M10" s="194"/>
      <c r="N10" s="182"/>
      <c r="O10" s="182"/>
      <c r="P10" s="183"/>
    </row>
    <row r="11" spans="1:16" ht="12.75" customHeight="1" x14ac:dyDescent="0.15">
      <c r="A11" s="11"/>
      <c r="B11" s="174"/>
      <c r="C11" s="194"/>
      <c r="D11" s="194"/>
      <c r="E11" s="194"/>
      <c r="F11" s="194"/>
      <c r="G11" s="194"/>
      <c r="H11" s="194"/>
      <c r="I11" s="194"/>
      <c r="J11" s="194"/>
      <c r="K11" s="194"/>
      <c r="L11" s="194"/>
      <c r="M11" s="194"/>
      <c r="N11" s="182"/>
      <c r="O11" s="182"/>
      <c r="P11" s="183"/>
    </row>
    <row r="12" spans="1:16" ht="12.75" customHeight="1" x14ac:dyDescent="0.15">
      <c r="A12" s="11"/>
      <c r="B12" s="174"/>
      <c r="C12" s="194"/>
      <c r="D12" s="194"/>
      <c r="E12" s="194"/>
      <c r="F12" s="194"/>
      <c r="G12" s="194"/>
      <c r="H12" s="194"/>
      <c r="I12" s="194"/>
      <c r="J12" s="194"/>
      <c r="K12" s="194"/>
      <c r="L12" s="194"/>
      <c r="M12" s="194"/>
      <c r="N12" s="182"/>
      <c r="O12" s="182"/>
      <c r="P12" s="183"/>
    </row>
    <row r="13" spans="1:16" ht="12.75" customHeight="1" x14ac:dyDescent="0.15">
      <c r="A13" s="11"/>
      <c r="B13" s="174"/>
      <c r="C13" s="194"/>
      <c r="D13" s="194"/>
      <c r="E13" s="194"/>
      <c r="F13" s="194"/>
      <c r="G13" s="194"/>
      <c r="H13" s="194"/>
      <c r="I13" s="194"/>
      <c r="J13" s="194"/>
      <c r="K13" s="194"/>
      <c r="L13" s="194"/>
      <c r="M13" s="194"/>
      <c r="N13" s="182"/>
      <c r="O13" s="182"/>
      <c r="P13" s="183"/>
    </row>
    <row r="14" spans="1:16" ht="12.75" customHeight="1" x14ac:dyDescent="0.15">
      <c r="A14" s="11"/>
      <c r="B14" s="174"/>
      <c r="C14" s="197"/>
      <c r="D14" s="197"/>
      <c r="E14" s="197"/>
      <c r="F14" s="197"/>
      <c r="G14" s="197"/>
      <c r="H14" s="197"/>
      <c r="I14" s="197"/>
      <c r="J14" s="197"/>
      <c r="K14" s="197"/>
      <c r="L14" s="197"/>
      <c r="M14" s="197"/>
      <c r="N14" s="184"/>
      <c r="O14" s="184"/>
      <c r="P14" s="181"/>
    </row>
    <row r="15" spans="1:16" ht="9.75" customHeight="1" x14ac:dyDescent="0.3">
      <c r="A15" s="11"/>
      <c r="B15" s="185"/>
      <c r="C15" s="11"/>
      <c r="D15" s="11"/>
      <c r="E15" s="11"/>
      <c r="F15" s="11"/>
      <c r="G15" s="11"/>
      <c r="H15" s="11"/>
      <c r="I15" s="11"/>
      <c r="J15" s="11"/>
      <c r="K15" s="186"/>
      <c r="L15" s="186"/>
      <c r="M15" s="11"/>
      <c r="N15" s="11"/>
      <c r="O15" s="11"/>
      <c r="P15" s="11"/>
    </row>
    <row r="16" spans="1:16" ht="18" x14ac:dyDescent="0.25">
      <c r="A16" s="11"/>
      <c r="B16" s="198"/>
      <c r="C16" s="198"/>
      <c r="D16" s="198"/>
      <c r="E16" s="198"/>
      <c r="F16" s="198"/>
      <c r="G16" s="198"/>
      <c r="H16" s="198"/>
      <c r="I16" s="198"/>
      <c r="J16" s="198"/>
      <c r="K16" s="11"/>
      <c r="L16" s="123"/>
      <c r="M16" s="11"/>
      <c r="N16" s="11"/>
      <c r="O16" s="11"/>
      <c r="P16" s="123"/>
    </row>
    <row r="17" spans="1:16" ht="12.75" customHeight="1" x14ac:dyDescent="0.15">
      <c r="A17" s="11"/>
      <c r="B17" s="174"/>
      <c r="C17" s="197"/>
      <c r="D17" s="197"/>
      <c r="E17" s="197"/>
      <c r="F17" s="197"/>
      <c r="G17" s="184"/>
      <c r="H17" s="199"/>
      <c r="I17" s="199"/>
      <c r="J17" s="10"/>
      <c r="K17" s="11"/>
      <c r="L17" s="200"/>
      <c r="M17" s="201"/>
      <c r="N17" s="201"/>
      <c r="O17" s="201"/>
      <c r="P17" s="201"/>
    </row>
    <row r="18" spans="1:16" ht="12.75" customHeight="1" x14ac:dyDescent="0.15">
      <c r="A18" s="11"/>
      <c r="B18" s="174"/>
      <c r="C18" s="194"/>
      <c r="D18" s="194"/>
      <c r="E18" s="194"/>
      <c r="F18" s="194"/>
      <c r="G18" s="182"/>
      <c r="H18" s="200"/>
      <c r="I18" s="200"/>
      <c r="J18" s="10"/>
      <c r="K18" s="11"/>
      <c r="L18" s="200"/>
      <c r="M18" s="201"/>
      <c r="N18" s="201"/>
      <c r="O18" s="201"/>
      <c r="P18" s="201"/>
    </row>
    <row r="19" spans="1:16" ht="12.75" customHeight="1" x14ac:dyDescent="0.15">
      <c r="A19" s="11"/>
      <c r="B19" s="174"/>
      <c r="C19" s="197"/>
      <c r="D19" s="197"/>
      <c r="E19" s="197"/>
      <c r="F19" s="197"/>
      <c r="G19" s="184"/>
      <c r="H19" s="200"/>
      <c r="I19" s="200"/>
      <c r="J19" s="10"/>
      <c r="K19" s="11"/>
      <c r="L19" s="200"/>
      <c r="M19" s="202"/>
      <c r="N19" s="202"/>
      <c r="O19" s="202"/>
      <c r="P19" s="202"/>
    </row>
    <row r="20" spans="1:16" ht="12.75" customHeight="1" x14ac:dyDescent="0.15">
      <c r="A20" s="11"/>
      <c r="B20" s="174"/>
      <c r="C20" s="197"/>
      <c r="D20" s="197"/>
      <c r="E20" s="197"/>
      <c r="F20" s="197"/>
      <c r="G20" s="184"/>
      <c r="H20" s="200"/>
      <c r="I20" s="200"/>
      <c r="J20" s="10"/>
      <c r="K20" s="11"/>
      <c r="L20" s="200"/>
      <c r="M20" s="202"/>
      <c r="N20" s="202"/>
      <c r="O20" s="202"/>
      <c r="P20" s="202"/>
    </row>
    <row r="21" spans="1:16" ht="12" customHeight="1" x14ac:dyDescent="0.2">
      <c r="A21" s="11"/>
      <c r="B21" s="12"/>
      <c r="C21" s="10"/>
      <c r="D21" s="4"/>
      <c r="E21" s="12" t="s">
        <v>17</v>
      </c>
      <c r="F21" s="13"/>
      <c r="G21" s="13"/>
      <c r="H21" s="4"/>
      <c r="I21" s="14" t="s">
        <v>18</v>
      </c>
      <c r="J21" s="13"/>
      <c r="K21" s="13"/>
      <c r="L21" s="4"/>
      <c r="M21" s="13"/>
      <c r="N21" s="13"/>
      <c r="O21" s="14"/>
      <c r="P21" s="10"/>
    </row>
    <row r="22" spans="1:16" ht="34.35" customHeight="1" x14ac:dyDescent="0.15">
      <c r="A22" s="11"/>
      <c r="B22" s="174"/>
      <c r="C22" s="10"/>
      <c r="D22" s="4"/>
      <c r="E22" s="203" t="s">
        <v>88</v>
      </c>
      <c r="F22" s="203"/>
      <c r="G22" s="203"/>
      <c r="H22" s="4"/>
      <c r="I22" s="204" t="s">
        <v>19</v>
      </c>
      <c r="J22" s="204"/>
      <c r="K22" s="204"/>
      <c r="L22" s="204"/>
      <c r="M22" s="204"/>
      <c r="N22" s="173"/>
      <c r="O22" s="203"/>
      <c r="P22" s="203"/>
    </row>
    <row r="23" spans="1:16" ht="31.5" customHeight="1" x14ac:dyDescent="0.15">
      <c r="A23" s="11"/>
      <c r="B23" s="174"/>
      <c r="C23" s="10"/>
      <c r="D23" s="4"/>
      <c r="E23" s="203" t="s">
        <v>89</v>
      </c>
      <c r="F23" s="203"/>
      <c r="G23" s="203"/>
      <c r="H23" s="4"/>
      <c r="I23" s="204" t="s">
        <v>20</v>
      </c>
      <c r="J23" s="204"/>
      <c r="K23" s="204"/>
      <c r="L23" s="204"/>
      <c r="M23" s="204"/>
      <c r="N23" s="15"/>
      <c r="O23" s="203"/>
      <c r="P23" s="203"/>
    </row>
    <row r="24" spans="1:16" ht="42" customHeight="1" x14ac:dyDescent="0.15">
      <c r="A24" s="11"/>
      <c r="B24" s="174"/>
      <c r="C24" s="10"/>
      <c r="D24" s="4"/>
      <c r="E24" s="203" t="s">
        <v>41</v>
      </c>
      <c r="F24" s="203"/>
      <c r="G24" s="203"/>
      <c r="H24" s="4"/>
      <c r="I24" s="204"/>
      <c r="J24" s="204"/>
      <c r="K24" s="204"/>
      <c r="L24" s="204"/>
      <c r="M24" s="204"/>
      <c r="N24" s="15"/>
      <c r="O24" s="203"/>
      <c r="P24" s="203"/>
    </row>
    <row r="25" spans="1:16" ht="53.25" customHeight="1" x14ac:dyDescent="0.15">
      <c r="A25" s="11"/>
      <c r="B25" s="174"/>
      <c r="C25" s="10"/>
      <c r="D25" s="4"/>
      <c r="E25" s="205"/>
      <c r="F25" s="203"/>
      <c r="G25" s="203"/>
      <c r="H25" s="4"/>
      <c r="I25" s="10"/>
      <c r="J25" s="10"/>
      <c r="K25" s="10"/>
      <c r="L25" s="10"/>
      <c r="M25" s="10"/>
      <c r="N25" s="10"/>
      <c r="O25" s="10"/>
      <c r="P25" s="10"/>
    </row>
    <row r="26" spans="1:16" ht="12.75" customHeight="1" x14ac:dyDescent="0.15">
      <c r="A26" s="11"/>
      <c r="B26" s="11"/>
      <c r="C26" s="10"/>
      <c r="D26" s="10"/>
      <c r="E26" s="10"/>
      <c r="F26" s="10"/>
      <c r="G26" s="10"/>
      <c r="H26" s="10"/>
      <c r="I26" s="10"/>
      <c r="J26" s="10"/>
      <c r="K26" s="10"/>
      <c r="L26" s="10"/>
      <c r="M26" s="10"/>
      <c r="N26" s="10"/>
      <c r="O26" s="10"/>
      <c r="P26" s="10"/>
    </row>
    <row r="27" spans="1:16" ht="18.75" customHeight="1" x14ac:dyDescent="0.15">
      <c r="A27" s="11"/>
      <c r="B27" s="187"/>
      <c r="C27" s="10"/>
      <c r="D27" s="10"/>
      <c r="E27" s="10"/>
      <c r="F27" s="10"/>
      <c r="G27" s="10"/>
      <c r="H27" s="10"/>
      <c r="I27" s="10"/>
      <c r="J27" s="10"/>
      <c r="K27" s="10"/>
      <c r="L27" s="10"/>
      <c r="M27" s="10"/>
      <c r="N27" s="10"/>
      <c r="O27" s="10"/>
      <c r="P27" s="10"/>
    </row>
    <row r="28" spans="1:16" ht="6" customHeight="1" x14ac:dyDescent="0.15">
      <c r="A28" s="11"/>
      <c r="B28" s="188"/>
      <c r="C28" s="10"/>
      <c r="D28" s="10"/>
      <c r="E28" s="10"/>
      <c r="F28" s="10"/>
      <c r="G28" s="10"/>
      <c r="H28" s="10"/>
      <c r="I28" s="10"/>
      <c r="J28" s="10"/>
      <c r="K28" s="10"/>
      <c r="L28" s="10"/>
      <c r="M28" s="10"/>
      <c r="N28" s="10"/>
      <c r="O28" s="10"/>
      <c r="P28" s="10"/>
    </row>
    <row r="29" spans="1:16" ht="12.75" customHeight="1" x14ac:dyDescent="0.15">
      <c r="A29" s="11"/>
      <c r="B29" s="188"/>
      <c r="C29" s="10"/>
      <c r="D29" s="10"/>
      <c r="E29" s="10"/>
      <c r="F29" s="10"/>
      <c r="G29" s="10"/>
      <c r="H29" s="10"/>
      <c r="I29" s="10"/>
      <c r="J29" s="10"/>
      <c r="K29" s="10"/>
      <c r="L29" s="10"/>
      <c r="M29" s="10"/>
      <c r="N29" s="10"/>
      <c r="O29" s="10"/>
      <c r="P29" s="10"/>
    </row>
    <row r="30" spans="1:16" ht="15" customHeight="1" x14ac:dyDescent="0.15">
      <c r="A30" s="11"/>
      <c r="B30" s="184"/>
      <c r="C30" s="10"/>
      <c r="D30" s="10"/>
      <c r="E30" s="10"/>
      <c r="F30" s="10"/>
      <c r="G30" s="10"/>
      <c r="H30" s="10"/>
      <c r="I30" s="10"/>
      <c r="J30" s="10"/>
      <c r="K30" s="10"/>
      <c r="L30" s="10"/>
      <c r="M30" s="10"/>
      <c r="N30" s="10"/>
      <c r="O30" s="10"/>
      <c r="P30" s="10"/>
    </row>
    <row r="31" spans="1:16" ht="12.75" customHeight="1" x14ac:dyDescent="0.15">
      <c r="A31" s="11"/>
      <c r="B31" s="206"/>
      <c r="C31" s="206"/>
      <c r="D31" s="206"/>
      <c r="E31" s="206"/>
      <c r="F31" s="206"/>
      <c r="G31" s="189"/>
      <c r="H31" s="189"/>
      <c r="I31" s="207"/>
      <c r="J31" s="206"/>
      <c r="K31" s="11"/>
      <c r="L31" s="200"/>
      <c r="M31" s="208"/>
      <c r="N31" s="208"/>
      <c r="O31" s="208"/>
      <c r="P31" s="208"/>
    </row>
    <row r="32" spans="1:16" ht="15" customHeight="1" x14ac:dyDescent="0.15">
      <c r="A32" s="11"/>
      <c r="B32" s="206"/>
      <c r="C32" s="206"/>
      <c r="D32" s="206"/>
      <c r="E32" s="206"/>
      <c r="F32" s="206"/>
      <c r="G32" s="189"/>
      <c r="H32" s="189"/>
      <c r="I32" s="207"/>
      <c r="J32" s="206"/>
      <c r="K32" s="11"/>
      <c r="L32" s="200"/>
      <c r="M32" s="208"/>
      <c r="N32" s="208"/>
      <c r="O32" s="208"/>
      <c r="P32" s="208"/>
    </row>
    <row r="33" spans="1:16" ht="18.75" customHeight="1" x14ac:dyDescent="0.15">
      <c r="A33" s="11"/>
      <c r="B33" s="11"/>
      <c r="C33" s="11"/>
      <c r="D33" s="11"/>
      <c r="E33" s="11"/>
      <c r="F33" s="11"/>
      <c r="G33" s="11"/>
      <c r="H33" s="11"/>
      <c r="I33" s="11"/>
      <c r="J33" s="11"/>
      <c r="K33" s="11"/>
      <c r="L33" s="11"/>
      <c r="M33" s="11"/>
      <c r="N33" s="11"/>
      <c r="O33" s="11"/>
      <c r="P33" s="11"/>
    </row>
    <row r="34" spans="1:16" ht="12.75" customHeight="1" x14ac:dyDescent="0.15">
      <c r="A34" s="4"/>
      <c r="B34" s="4"/>
      <c r="C34" s="4"/>
      <c r="D34" s="4"/>
      <c r="E34" s="4"/>
      <c r="F34" s="4"/>
      <c r="G34" s="4"/>
      <c r="H34" s="4"/>
      <c r="I34" s="4"/>
      <c r="J34" s="4"/>
      <c r="K34" s="4"/>
      <c r="L34" s="4"/>
      <c r="M34" s="4"/>
      <c r="N34" s="4"/>
      <c r="O34" s="4"/>
      <c r="P34" s="4"/>
    </row>
    <row r="35" spans="1:16" ht="12.75" customHeight="1" x14ac:dyDescent="0.15">
      <c r="A35" s="4"/>
      <c r="B35" s="4"/>
      <c r="C35" s="4"/>
      <c r="D35" s="4"/>
      <c r="E35" s="4"/>
      <c r="F35" s="4"/>
      <c r="G35" s="4"/>
      <c r="H35" s="4"/>
      <c r="I35" s="4"/>
      <c r="J35" s="4"/>
      <c r="K35" s="4"/>
      <c r="L35" s="4"/>
      <c r="M35" s="4"/>
      <c r="N35" s="4"/>
      <c r="O35" s="4"/>
      <c r="P35" s="4"/>
    </row>
    <row r="36" spans="1:16" ht="12.75" customHeight="1" x14ac:dyDescent="0.15">
      <c r="A36" s="4"/>
      <c r="B36" s="4"/>
      <c r="C36" s="4"/>
      <c r="D36" s="4"/>
      <c r="E36" s="4"/>
      <c r="F36" s="4"/>
      <c r="G36" s="4"/>
      <c r="H36" s="4"/>
      <c r="I36" s="4"/>
      <c r="J36" s="4"/>
      <c r="K36" s="4"/>
      <c r="L36" s="4"/>
      <c r="M36" s="4"/>
      <c r="N36" s="4"/>
      <c r="O36" s="4"/>
      <c r="P36" s="4"/>
    </row>
    <row r="37" spans="1:16" ht="12.75" customHeight="1" x14ac:dyDescent="0.15">
      <c r="A37" s="4"/>
      <c r="B37" s="4"/>
      <c r="C37" s="4"/>
      <c r="D37" s="4"/>
      <c r="E37" s="4"/>
      <c r="F37" s="4"/>
      <c r="G37" s="4"/>
      <c r="H37" s="4"/>
      <c r="I37" s="4"/>
      <c r="J37" s="4"/>
      <c r="K37" s="4"/>
      <c r="L37" s="4"/>
      <c r="M37" s="4"/>
      <c r="N37" s="4"/>
      <c r="O37" s="4"/>
      <c r="P37" s="4"/>
    </row>
    <row r="38" spans="1:16" ht="12.75" customHeight="1" x14ac:dyDescent="0.15">
      <c r="A38" s="4"/>
      <c r="B38" s="4"/>
      <c r="C38" s="4"/>
      <c r="D38" s="4"/>
      <c r="E38" s="4"/>
      <c r="F38" s="4"/>
      <c r="G38" s="4"/>
      <c r="H38" s="4"/>
      <c r="I38" s="4"/>
      <c r="J38" s="4"/>
      <c r="K38" s="4"/>
      <c r="L38" s="4"/>
      <c r="M38" s="4"/>
      <c r="N38" s="4"/>
      <c r="O38" s="4"/>
      <c r="P38" s="4"/>
    </row>
  </sheetData>
  <sheetProtection algorithmName="SHA-512" hashValue="acMtijO89KJ/Lda/wxw1kPuBBF4z6XjN6sgbhDdwsfZJoLoyiQzrBIzFVv7IVNWHFQ329svziES5hY9fPPMl2w==" saltValue="B67WIcjgRDIb8uk7LwL/Hg==" spinCount="100000" sheet="1" objects="1" scenarios="1" selectLockedCells="1"/>
  <mergeCells count="36">
    <mergeCell ref="E24:G24"/>
    <mergeCell ref="I24:M24"/>
    <mergeCell ref="O24:P24"/>
    <mergeCell ref="E25:G25"/>
    <mergeCell ref="B31:F32"/>
    <mergeCell ref="I31:I32"/>
    <mergeCell ref="J31:J32"/>
    <mergeCell ref="L31:L32"/>
    <mergeCell ref="M31:P32"/>
    <mergeCell ref="E22:G22"/>
    <mergeCell ref="I22:M22"/>
    <mergeCell ref="O22:P22"/>
    <mergeCell ref="E23:G23"/>
    <mergeCell ref="I23:M23"/>
    <mergeCell ref="O23:P23"/>
    <mergeCell ref="C19:F19"/>
    <mergeCell ref="H19:I19"/>
    <mergeCell ref="L19:L20"/>
    <mergeCell ref="M19:P20"/>
    <mergeCell ref="C20:F20"/>
    <mergeCell ref="H20:I20"/>
    <mergeCell ref="C12:M12"/>
    <mergeCell ref="C13:M13"/>
    <mergeCell ref="C14:M14"/>
    <mergeCell ref="B16:J16"/>
    <mergeCell ref="C17:F17"/>
    <mergeCell ref="H17:I17"/>
    <mergeCell ref="L17:L18"/>
    <mergeCell ref="M17:P18"/>
    <mergeCell ref="C18:F18"/>
    <mergeCell ref="H18:I18"/>
    <mergeCell ref="C11:M11"/>
    <mergeCell ref="B7:M8"/>
    <mergeCell ref="C9:M9"/>
    <mergeCell ref="C10:M10"/>
    <mergeCell ref="B2:N3"/>
  </mergeCells>
  <conditionalFormatting sqref="K15:L15">
    <cfRule type="iconSet" priority="1">
      <iconSet iconSet="3Symbols2">
        <cfvo type="percent" val="0"/>
        <cfvo type="percent" val="33"/>
        <cfvo type="percent" val="67"/>
      </iconSet>
    </cfRule>
  </conditionalFormatting>
  <dataValidations count="1">
    <dataValidation type="list" allowBlank="1" showInputMessage="1" showErrorMessage="1" sqref="H18:H20">
      <formula1>#REF!</formula1>
    </dataValidation>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O31"/>
  <sheetViews>
    <sheetView topLeftCell="A4" workbookViewId="0">
      <selection activeCell="C8" sqref="C8:N10"/>
    </sheetView>
  </sheetViews>
  <sheetFormatPr defaultColWidth="10.42578125" defaultRowHeight="12.75" customHeight="1" x14ac:dyDescent="0.15"/>
  <cols>
    <col min="1" max="1" width="7.42578125" style="32" customWidth="1"/>
    <col min="2" max="2" width="3.42578125" style="32" customWidth="1"/>
    <col min="3" max="3" width="8.42578125" style="32" customWidth="1"/>
    <col min="4" max="4" width="10.42578125" style="32" customWidth="1"/>
    <col min="5" max="5" width="7.5703125" style="32" customWidth="1"/>
    <col min="6" max="6" width="12.5703125" style="32" customWidth="1"/>
    <col min="7" max="7" width="14" style="32" customWidth="1"/>
    <col min="8" max="8" width="6" style="32" customWidth="1"/>
    <col min="9" max="9" width="6.7109375" style="32" customWidth="1"/>
    <col min="10" max="10" width="12.28515625" style="32" customWidth="1"/>
    <col min="11" max="11" width="10.42578125" style="32"/>
    <col min="12" max="12" width="12.7109375" style="32" customWidth="1"/>
    <col min="13" max="13" width="11.28515625" style="32" customWidth="1"/>
    <col min="14" max="14" width="12.5703125" style="32" customWidth="1"/>
    <col min="15" max="16384" width="10.42578125" style="32"/>
  </cols>
  <sheetData>
    <row r="1" spans="1:15" ht="12" customHeight="1" x14ac:dyDescent="0.2">
      <c r="A1" s="16"/>
      <c r="B1" s="2"/>
      <c r="C1" s="2"/>
      <c r="D1" s="2"/>
      <c r="E1" s="2"/>
      <c r="F1" s="2"/>
      <c r="G1" s="2"/>
      <c r="H1" s="17"/>
      <c r="I1" s="17"/>
      <c r="J1" s="3"/>
      <c r="K1" s="3"/>
      <c r="L1" s="3"/>
      <c r="M1" s="4"/>
      <c r="N1" s="18"/>
      <c r="O1" s="3"/>
    </row>
    <row r="2" spans="1:15" ht="12" customHeight="1" x14ac:dyDescent="0.15">
      <c r="A2" s="4"/>
      <c r="B2" s="196" t="str">
        <f>Forside!B2</f>
        <v xml:space="preserve">Standardløsning for belysning </v>
      </c>
      <c r="C2" s="196"/>
      <c r="D2" s="196"/>
      <c r="E2" s="196"/>
      <c r="F2" s="196"/>
      <c r="G2" s="196"/>
      <c r="H2" s="196"/>
      <c r="I2" s="196"/>
      <c r="J2" s="196"/>
      <c r="K2" s="196"/>
      <c r="L2" s="196"/>
      <c r="M2" s="196"/>
      <c r="N2" s="19"/>
      <c r="O2" s="5"/>
    </row>
    <row r="3" spans="1:15" ht="33.75" customHeight="1" x14ac:dyDescent="0.25">
      <c r="A3" s="20"/>
      <c r="B3" s="196"/>
      <c r="C3" s="196"/>
      <c r="D3" s="196"/>
      <c r="E3" s="196"/>
      <c r="F3" s="196"/>
      <c r="G3" s="196"/>
      <c r="H3" s="196"/>
      <c r="I3" s="196"/>
      <c r="J3" s="196"/>
      <c r="K3" s="196"/>
      <c r="L3" s="196"/>
      <c r="M3" s="196"/>
      <c r="N3" s="5"/>
      <c r="O3" s="5"/>
    </row>
    <row r="4" spans="1:15" ht="10.35" customHeight="1" x14ac:dyDescent="0.25">
      <c r="A4" s="20"/>
      <c r="B4" s="21"/>
      <c r="C4" s="21"/>
      <c r="D4" s="21"/>
      <c r="E4" s="21"/>
      <c r="F4" s="21"/>
      <c r="G4" s="21"/>
      <c r="H4" s="4"/>
      <c r="I4" s="22"/>
      <c r="J4" s="22"/>
      <c r="K4" s="22"/>
      <c r="L4" s="22"/>
      <c r="M4" s="22"/>
      <c r="N4" s="5"/>
      <c r="O4" s="9" t="str">
        <f>Forside!P4</f>
        <v>Vers. 1  09.01.2025</v>
      </c>
    </row>
    <row r="5" spans="1:15" ht="11.25" x14ac:dyDescent="0.15">
      <c r="A5" s="23"/>
      <c r="B5" s="23"/>
      <c r="C5" s="23"/>
      <c r="D5" s="23"/>
      <c r="E5" s="23"/>
      <c r="F5" s="23"/>
      <c r="G5" s="23"/>
      <c r="H5" s="23"/>
      <c r="I5" s="23"/>
      <c r="J5" s="23"/>
      <c r="K5" s="23"/>
      <c r="L5" s="23"/>
      <c r="M5" s="23"/>
      <c r="N5" s="23"/>
      <c r="O5" s="23"/>
    </row>
    <row r="6" spans="1:15" ht="18.75" x14ac:dyDescent="0.3">
      <c r="A6" s="4"/>
      <c r="B6" s="4"/>
      <c r="C6" s="190" t="s">
        <v>85</v>
      </c>
      <c r="D6" s="4"/>
      <c r="E6" s="4"/>
      <c r="F6" s="4"/>
      <c r="G6" s="4"/>
      <c r="H6" s="4"/>
      <c r="I6" s="4"/>
      <c r="J6" s="4"/>
      <c r="K6" s="4"/>
      <c r="L6" s="4"/>
      <c r="M6" s="4"/>
      <c r="N6" s="4"/>
      <c r="O6" s="4"/>
    </row>
    <row r="7" spans="1:15" s="191" customFormat="1" ht="6" customHeight="1" x14ac:dyDescent="0.2">
      <c r="A7" s="24"/>
      <c r="B7" s="24"/>
      <c r="C7" s="25"/>
      <c r="D7" s="26"/>
      <c r="E7" s="26"/>
      <c r="F7" s="26"/>
      <c r="G7" s="26"/>
      <c r="H7" s="26"/>
      <c r="I7" s="26"/>
      <c r="J7" s="27"/>
      <c r="K7" s="26"/>
      <c r="L7" s="26"/>
      <c r="M7" s="26"/>
      <c r="N7" s="26"/>
      <c r="O7" s="26"/>
    </row>
    <row r="8" spans="1:15" s="191" customFormat="1" ht="60.75" customHeight="1" x14ac:dyDescent="0.2">
      <c r="A8" s="24"/>
      <c r="B8" s="24"/>
      <c r="C8" s="210" t="s">
        <v>90</v>
      </c>
      <c r="D8" s="210"/>
      <c r="E8" s="210"/>
      <c r="F8" s="210"/>
      <c r="G8" s="210"/>
      <c r="H8" s="210"/>
      <c r="I8" s="210"/>
      <c r="J8" s="210"/>
      <c r="K8" s="210"/>
      <c r="L8" s="210"/>
      <c r="M8" s="210"/>
      <c r="N8" s="210"/>
      <c r="O8" s="26"/>
    </row>
    <row r="9" spans="1:15" s="191" customFormat="1" ht="60.75" customHeight="1" x14ac:dyDescent="0.2">
      <c r="A9" s="24"/>
      <c r="B9" s="24"/>
      <c r="C9" s="210"/>
      <c r="D9" s="210"/>
      <c r="E9" s="210"/>
      <c r="F9" s="210"/>
      <c r="G9" s="210"/>
      <c r="H9" s="210"/>
      <c r="I9" s="210"/>
      <c r="J9" s="210"/>
      <c r="K9" s="210"/>
      <c r="L9" s="210"/>
      <c r="M9" s="210"/>
      <c r="N9" s="210"/>
      <c r="O9" s="26"/>
    </row>
    <row r="10" spans="1:15" s="191" customFormat="1" ht="92.25" customHeight="1" x14ac:dyDescent="0.2">
      <c r="A10" s="24"/>
      <c r="B10" s="24"/>
      <c r="C10" s="210"/>
      <c r="D10" s="210"/>
      <c r="E10" s="210"/>
      <c r="F10" s="210"/>
      <c r="G10" s="210"/>
      <c r="H10" s="210"/>
      <c r="I10" s="210"/>
      <c r="J10" s="210"/>
      <c r="K10" s="210"/>
      <c r="L10" s="210"/>
      <c r="M10" s="210"/>
      <c r="N10" s="210"/>
      <c r="O10" s="26"/>
    </row>
    <row r="11" spans="1:15" s="191" customFormat="1" ht="15.75" customHeight="1" x14ac:dyDescent="0.2">
      <c r="A11" s="24"/>
      <c r="B11" s="24"/>
      <c r="C11" s="24"/>
      <c r="D11" s="24"/>
      <c r="E11" s="24"/>
      <c r="F11" s="24"/>
      <c r="G11" s="24"/>
      <c r="H11" s="24"/>
      <c r="I11" s="24"/>
      <c r="J11" s="24"/>
      <c r="K11" s="24"/>
      <c r="L11" s="24"/>
      <c r="M11" s="24"/>
      <c r="N11" s="24"/>
      <c r="O11" s="26"/>
    </row>
    <row r="12" spans="1:15" ht="18.75" x14ac:dyDescent="0.3">
      <c r="A12" s="28"/>
      <c r="B12" s="129">
        <v>1</v>
      </c>
      <c r="C12" s="190" t="s">
        <v>56</v>
      </c>
      <c r="D12" s="4"/>
      <c r="E12" s="4"/>
      <c r="F12" s="4"/>
      <c r="G12" s="4"/>
      <c r="H12" s="4"/>
      <c r="I12" s="4"/>
      <c r="J12" s="4"/>
      <c r="K12" s="4"/>
      <c r="L12" s="4"/>
      <c r="M12" s="4"/>
      <c r="N12" s="4"/>
      <c r="O12" s="4"/>
    </row>
    <row r="13" spans="1:15" ht="249" customHeight="1" x14ac:dyDescent="0.25">
      <c r="A13" s="28"/>
      <c r="B13" s="29"/>
      <c r="C13" s="210" t="s">
        <v>91</v>
      </c>
      <c r="D13" s="210"/>
      <c r="E13" s="210"/>
      <c r="F13" s="210"/>
      <c r="G13" s="210"/>
      <c r="H13" s="210"/>
      <c r="I13" s="210"/>
      <c r="J13" s="210"/>
      <c r="K13" s="210"/>
      <c r="L13" s="210"/>
      <c r="M13" s="210"/>
      <c r="N13" s="210"/>
      <c r="O13" s="4"/>
    </row>
    <row r="14" spans="1:15" ht="12.75" customHeight="1" x14ac:dyDescent="0.15">
      <c r="A14" s="28"/>
      <c r="B14" s="4"/>
      <c r="C14" s="4"/>
      <c r="D14" s="4"/>
      <c r="E14" s="4"/>
      <c r="F14" s="4"/>
      <c r="G14" s="4"/>
      <c r="H14" s="4"/>
      <c r="I14" s="4"/>
      <c r="J14" s="4"/>
      <c r="K14" s="4"/>
      <c r="L14" s="4"/>
      <c r="M14" s="4"/>
      <c r="N14" s="4"/>
      <c r="O14" s="4"/>
    </row>
    <row r="15" spans="1:15" ht="18.95" customHeight="1" x14ac:dyDescent="0.3">
      <c r="A15" s="28"/>
      <c r="B15" s="31"/>
      <c r="C15" s="30"/>
      <c r="D15" s="4"/>
      <c r="E15" s="4"/>
      <c r="F15" s="4"/>
      <c r="G15" s="4"/>
      <c r="H15" s="4"/>
      <c r="I15" s="4"/>
      <c r="J15" s="4"/>
      <c r="K15" s="4"/>
      <c r="L15" s="4"/>
      <c r="M15" s="4"/>
      <c r="N15" s="4"/>
      <c r="O15" s="4"/>
    </row>
    <row r="16" spans="1:15" ht="16.5" customHeight="1" x14ac:dyDescent="0.3">
      <c r="A16" s="28"/>
      <c r="B16" s="4"/>
      <c r="C16" s="190"/>
      <c r="D16" s="4"/>
      <c r="E16" s="4"/>
      <c r="F16" s="4"/>
      <c r="G16" s="4"/>
      <c r="H16" s="4"/>
      <c r="I16" s="4"/>
      <c r="J16" s="4"/>
      <c r="K16" s="4"/>
      <c r="L16" s="4"/>
      <c r="M16" s="4"/>
      <c r="N16" s="4"/>
      <c r="O16" s="4"/>
    </row>
    <row r="17" spans="1:15" ht="27.75" customHeight="1" x14ac:dyDescent="0.15">
      <c r="A17" s="28"/>
      <c r="B17" s="4"/>
      <c r="C17" s="209"/>
      <c r="D17" s="209"/>
      <c r="E17" s="209"/>
      <c r="F17" s="209"/>
      <c r="G17" s="209"/>
      <c r="H17" s="209"/>
      <c r="I17" s="209"/>
      <c r="J17" s="209"/>
      <c r="K17" s="209"/>
      <c r="L17" s="209"/>
      <c r="M17" s="209"/>
      <c r="N17" s="209"/>
      <c r="O17" s="4"/>
    </row>
    <row r="18" spans="1:15" ht="18.600000000000001" customHeight="1" x14ac:dyDescent="0.3">
      <c r="A18" s="28"/>
      <c r="B18" s="31"/>
      <c r="C18" s="30"/>
      <c r="D18" s="4"/>
      <c r="E18" s="4"/>
      <c r="F18" s="4"/>
      <c r="G18" s="4"/>
      <c r="H18" s="4"/>
      <c r="I18" s="4"/>
      <c r="J18" s="4"/>
      <c r="K18" s="4"/>
      <c r="L18" s="4"/>
      <c r="M18" s="4"/>
      <c r="N18" s="4"/>
      <c r="O18" s="4"/>
    </row>
    <row r="19" spans="1:15" ht="18" customHeight="1" x14ac:dyDescent="0.3">
      <c r="A19" s="28"/>
      <c r="B19" s="4"/>
      <c r="C19" s="190"/>
      <c r="D19" s="4"/>
      <c r="E19" s="4"/>
      <c r="F19" s="4"/>
      <c r="G19" s="4"/>
      <c r="H19" s="4"/>
      <c r="I19" s="4"/>
      <c r="J19" s="4"/>
      <c r="K19" s="4"/>
      <c r="L19" s="4"/>
      <c r="M19" s="4"/>
      <c r="N19" s="4"/>
      <c r="O19" s="4"/>
    </row>
    <row r="20" spans="1:15" ht="89.1" customHeight="1" x14ac:dyDescent="0.15">
      <c r="A20" s="28"/>
      <c r="B20" s="4"/>
      <c r="C20" s="209"/>
      <c r="D20" s="209"/>
      <c r="E20" s="209"/>
      <c r="F20" s="209"/>
      <c r="G20" s="209"/>
      <c r="H20" s="209"/>
      <c r="I20" s="209"/>
      <c r="J20" s="209"/>
      <c r="K20" s="209"/>
      <c r="L20" s="209"/>
      <c r="M20" s="209"/>
      <c r="N20" s="209"/>
      <c r="O20" s="4"/>
    </row>
    <row r="21" spans="1:15" ht="12.75" customHeight="1" x14ac:dyDescent="0.3">
      <c r="A21" s="28"/>
      <c r="B21" s="31"/>
      <c r="C21" s="30"/>
      <c r="D21" s="4"/>
      <c r="E21" s="4"/>
      <c r="F21" s="4"/>
      <c r="G21" s="4"/>
      <c r="H21" s="4"/>
      <c r="I21" s="4"/>
      <c r="J21" s="4"/>
      <c r="K21" s="4"/>
      <c r="L21" s="4"/>
      <c r="M21" s="4"/>
      <c r="N21" s="4"/>
      <c r="O21" s="4"/>
    </row>
    <row r="22" spans="1:15" ht="18.75" x14ac:dyDescent="0.3">
      <c r="A22" s="4"/>
      <c r="B22" s="4"/>
      <c r="C22" s="190"/>
      <c r="D22" s="4"/>
      <c r="E22" s="4"/>
      <c r="F22" s="4"/>
      <c r="G22" s="4"/>
      <c r="H22" s="4"/>
      <c r="I22" s="4"/>
      <c r="J22" s="4"/>
      <c r="K22" s="4"/>
      <c r="L22" s="4"/>
      <c r="M22" s="4"/>
      <c r="N22" s="4"/>
      <c r="O22" s="4"/>
    </row>
    <row r="23" spans="1:15" ht="67.5" customHeight="1" x14ac:dyDescent="0.15">
      <c r="A23" s="4"/>
      <c r="B23" s="4"/>
      <c r="C23" s="209"/>
      <c r="D23" s="209"/>
      <c r="E23" s="209"/>
      <c r="F23" s="209"/>
      <c r="G23" s="209"/>
      <c r="H23" s="209"/>
      <c r="I23" s="209"/>
      <c r="J23" s="209"/>
      <c r="K23" s="209"/>
      <c r="L23" s="209"/>
      <c r="M23" s="209"/>
      <c r="N23" s="209"/>
      <c r="O23" s="4"/>
    </row>
    <row r="24" spans="1:15" ht="12.75" customHeight="1" x14ac:dyDescent="0.15">
      <c r="A24" s="4"/>
      <c r="B24" s="4"/>
      <c r="C24" s="4"/>
      <c r="D24" s="4"/>
      <c r="E24" s="4"/>
      <c r="F24" s="4"/>
      <c r="G24" s="4"/>
      <c r="H24" s="4"/>
      <c r="I24" s="4"/>
      <c r="J24" s="4"/>
      <c r="K24" s="4"/>
      <c r="L24" s="4"/>
      <c r="M24" s="4"/>
      <c r="N24" s="4"/>
      <c r="O24" s="4"/>
    </row>
    <row r="25" spans="1:15" ht="12.75" customHeight="1" x14ac:dyDescent="0.15">
      <c r="A25" s="4"/>
      <c r="B25" s="4"/>
      <c r="C25" s="4"/>
      <c r="D25" s="4"/>
      <c r="E25" s="4"/>
      <c r="F25" s="4"/>
      <c r="G25" s="4"/>
      <c r="H25" s="4"/>
      <c r="I25" s="4"/>
      <c r="J25" s="4"/>
      <c r="K25" s="4"/>
      <c r="L25" s="4"/>
      <c r="M25" s="4"/>
      <c r="N25" s="4"/>
      <c r="O25" s="4"/>
    </row>
    <row r="26" spans="1:15" ht="12.75" customHeight="1" x14ac:dyDescent="0.15">
      <c r="A26" s="4"/>
      <c r="B26" s="4"/>
      <c r="C26" s="4"/>
      <c r="D26" s="4"/>
      <c r="E26" s="4"/>
      <c r="F26" s="4"/>
      <c r="G26" s="4"/>
      <c r="H26" s="4"/>
      <c r="I26" s="4"/>
      <c r="J26" s="4"/>
      <c r="K26" s="4"/>
      <c r="L26" s="4"/>
      <c r="M26" s="4"/>
      <c r="N26" s="4"/>
      <c r="O26" s="4"/>
    </row>
    <row r="27" spans="1:15" ht="12.75" customHeight="1" x14ac:dyDescent="0.15">
      <c r="A27" s="4"/>
      <c r="B27" s="4"/>
      <c r="C27" s="4"/>
      <c r="D27" s="4"/>
      <c r="E27" s="4"/>
      <c r="F27" s="4"/>
      <c r="G27" s="4"/>
      <c r="H27" s="4"/>
      <c r="I27" s="4"/>
      <c r="J27" s="4"/>
      <c r="K27" s="4"/>
      <c r="L27" s="4"/>
      <c r="M27" s="4"/>
      <c r="N27" s="4"/>
      <c r="O27" s="4"/>
    </row>
    <row r="28" spans="1:15" ht="12.75" customHeight="1" x14ac:dyDescent="0.15">
      <c r="A28" s="4"/>
      <c r="B28" s="4"/>
      <c r="C28" s="4"/>
      <c r="D28" s="4"/>
      <c r="E28" s="4"/>
      <c r="F28" s="4"/>
      <c r="G28" s="4"/>
      <c r="H28" s="4"/>
      <c r="I28" s="4"/>
      <c r="J28" s="4"/>
      <c r="K28" s="4"/>
      <c r="L28" s="4"/>
      <c r="M28" s="4"/>
      <c r="N28" s="4"/>
      <c r="O28" s="4"/>
    </row>
    <row r="29" spans="1:15" ht="12.75" customHeight="1" x14ac:dyDescent="0.15">
      <c r="A29" s="4"/>
      <c r="B29" s="4"/>
      <c r="C29" s="4"/>
      <c r="D29" s="4"/>
      <c r="E29" s="4"/>
      <c r="F29" s="4"/>
      <c r="G29" s="4"/>
      <c r="H29" s="4"/>
      <c r="I29" s="4"/>
      <c r="J29" s="4"/>
      <c r="K29" s="4"/>
      <c r="L29" s="4"/>
      <c r="M29" s="4"/>
      <c r="N29" s="4"/>
      <c r="O29" s="4"/>
    </row>
    <row r="30" spans="1:15" ht="12.75" customHeight="1" x14ac:dyDescent="0.15">
      <c r="A30" s="4"/>
      <c r="B30" s="4"/>
      <c r="C30" s="4"/>
      <c r="D30" s="4"/>
      <c r="E30" s="4"/>
      <c r="F30" s="4"/>
      <c r="G30" s="4"/>
      <c r="H30" s="4"/>
      <c r="I30" s="4"/>
      <c r="J30" s="4"/>
      <c r="K30" s="4"/>
      <c r="L30" s="4"/>
      <c r="M30" s="4"/>
      <c r="N30" s="4"/>
      <c r="O30" s="4"/>
    </row>
    <row r="31" spans="1:15" ht="12.75" customHeight="1" x14ac:dyDescent="0.15">
      <c r="A31" s="4"/>
      <c r="B31" s="4"/>
      <c r="C31" s="4"/>
      <c r="D31" s="4"/>
      <c r="E31" s="4"/>
      <c r="F31" s="4"/>
      <c r="G31" s="4"/>
      <c r="H31" s="4"/>
      <c r="I31" s="4"/>
      <c r="J31" s="4"/>
      <c r="K31" s="4"/>
      <c r="L31" s="4"/>
      <c r="M31" s="4"/>
      <c r="N31" s="4"/>
      <c r="O31" s="4"/>
    </row>
  </sheetData>
  <sheetProtection algorithmName="SHA-512" hashValue="wYinF0o3qIISbmVsUnENn5RsbfPEQnPwON1rOlna4pYTombf/cJVv6gRRPEWw+vJpCj6pqVhp/iY5VgE2qjWWw==" saltValue="p8doDpofbYbX7YvMR9ZEkg==" spinCount="100000" sheet="1" selectLockedCells="1"/>
  <mergeCells count="6">
    <mergeCell ref="C23:N23"/>
    <mergeCell ref="B2:M3"/>
    <mergeCell ref="C17:N17"/>
    <mergeCell ref="C20:N20"/>
    <mergeCell ref="C13:N13"/>
    <mergeCell ref="C8:N10"/>
  </mergeCells>
  <hyperlinks>
    <hyperlink ref="B12:B13" location="'1'!A1" display="'1'!A1"/>
    <hyperlink ref="C12" location="'Tiltag 1'!A1" display="Tiltag 1 Udskiftning af varmeforsyning - Dokumenteret forbrug"/>
    <hyperlink ref="B12" location="'Tiltag 1'!A1" display="'Tiltag 1'!A1"/>
    <hyperlink ref="C6" location="'Tiltag 1'!A1" display="Tiltag 1 Udskiftning af varmeforsyning - Dokumenteret forbrug"/>
  </hyperlink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9"/>
  </sheetPr>
  <dimension ref="A1:R44"/>
  <sheetViews>
    <sheetView tabSelected="1" zoomScaleNormal="100" workbookViewId="0">
      <selection activeCell="J8" sqref="J8"/>
    </sheetView>
  </sheetViews>
  <sheetFormatPr defaultColWidth="9.140625" defaultRowHeight="15" x14ac:dyDescent="0.25"/>
  <cols>
    <col min="1" max="1" width="22.42578125" style="77" customWidth="1"/>
    <col min="2" max="2" width="7.42578125" style="77" customWidth="1"/>
    <col min="3" max="3" width="45" style="77" customWidth="1"/>
    <col min="4" max="4" width="29.5703125" style="77" customWidth="1"/>
    <col min="5" max="5" width="25.5703125" style="77" bestFit="1" customWidth="1"/>
    <col min="6" max="6" width="9.28515625" style="77" customWidth="1"/>
    <col min="7" max="7" width="7.28515625" style="77" customWidth="1"/>
    <col min="8" max="9" width="9.28515625" style="77"/>
    <col min="10" max="10" width="7.28515625" style="77" customWidth="1"/>
    <col min="11" max="11" width="9.28515625" style="77"/>
    <col min="12" max="12" width="21.7109375" style="77" customWidth="1"/>
    <col min="13" max="13" width="10.42578125" style="77" customWidth="1"/>
    <col min="14" max="14" width="12.5703125" style="77" customWidth="1"/>
    <col min="15" max="15" width="9.28515625" style="77"/>
    <col min="16" max="16384" width="9.140625" style="77"/>
  </cols>
  <sheetData>
    <row r="1" spans="1:18" ht="15" customHeight="1" x14ac:dyDescent="0.25">
      <c r="A1" s="16"/>
      <c r="B1" s="216" t="s">
        <v>0</v>
      </c>
      <c r="C1" s="216"/>
      <c r="D1" s="38" t="s">
        <v>57</v>
      </c>
      <c r="E1" s="38"/>
      <c r="F1" s="38"/>
      <c r="G1" s="4"/>
      <c r="H1" s="4"/>
      <c r="I1" s="3"/>
      <c r="J1" s="18"/>
      <c r="K1" s="3"/>
      <c r="L1" s="18"/>
      <c r="M1" s="3"/>
      <c r="N1" s="3"/>
      <c r="O1" s="39"/>
      <c r="P1" s="39"/>
      <c r="Q1" s="39"/>
      <c r="R1" s="39"/>
    </row>
    <row r="2" spans="1:18" ht="15" customHeight="1" x14ac:dyDescent="0.25">
      <c r="A2" s="4"/>
      <c r="B2" s="216"/>
      <c r="C2" s="216"/>
      <c r="D2" s="38" t="s">
        <v>11</v>
      </c>
      <c r="E2" s="38"/>
      <c r="F2" s="38"/>
      <c r="G2" s="4"/>
      <c r="H2" s="4"/>
      <c r="I2" s="5"/>
      <c r="J2" s="5"/>
      <c r="K2" s="40"/>
      <c r="L2" s="5"/>
      <c r="M2" s="5"/>
      <c r="N2" s="5"/>
      <c r="O2" s="39"/>
      <c r="P2" s="39"/>
      <c r="Q2" s="39"/>
      <c r="R2" s="39"/>
    </row>
    <row r="3" spans="1:18" ht="18" x14ac:dyDescent="0.25">
      <c r="A3" s="20"/>
      <c r="B3" s="7" t="str">
        <f>Energisparetiltag!C12</f>
        <v>Tiltag 1 Udskiftning af belysning</v>
      </c>
      <c r="C3" s="41"/>
      <c r="D3" s="4"/>
      <c r="E3" s="4"/>
      <c r="F3" s="4"/>
      <c r="G3" s="4"/>
      <c r="H3" s="4"/>
      <c r="I3" s="4"/>
      <c r="J3" s="5"/>
      <c r="K3" s="40"/>
      <c r="L3" s="5"/>
      <c r="M3" s="5"/>
      <c r="N3" s="9" t="str">
        <f>Forside!P4</f>
        <v>Vers. 1  09.01.2025</v>
      </c>
      <c r="O3" s="39"/>
      <c r="P3" s="39"/>
      <c r="Q3" s="39"/>
      <c r="R3" s="39"/>
    </row>
    <row r="4" spans="1:18" x14ac:dyDescent="0.25">
      <c r="A4" s="23"/>
      <c r="B4" s="23"/>
      <c r="C4" s="23"/>
      <c r="D4" s="23"/>
      <c r="E4" s="23"/>
      <c r="F4" s="23"/>
      <c r="G4" s="23"/>
      <c r="H4" s="23"/>
      <c r="I4" s="23"/>
      <c r="J4" s="23"/>
      <c r="K4" s="23"/>
      <c r="L4" s="23"/>
      <c r="M4" s="23"/>
      <c r="N4" s="23"/>
      <c r="O4" s="39"/>
      <c r="P4" s="39"/>
      <c r="Q4" s="39"/>
      <c r="R4" s="39"/>
    </row>
    <row r="5" spans="1:18" x14ac:dyDescent="0.25">
      <c r="A5" s="4"/>
      <c r="B5" s="42"/>
      <c r="C5" s="4"/>
      <c r="D5" s="4"/>
      <c r="E5" s="4"/>
      <c r="F5" s="4"/>
      <c r="G5" s="4"/>
      <c r="H5" s="4"/>
      <c r="I5" s="4"/>
      <c r="J5" s="4"/>
      <c r="K5" s="4"/>
      <c r="L5" s="4"/>
      <c r="M5" s="4"/>
      <c r="N5" s="4"/>
      <c r="O5" s="39"/>
      <c r="P5" s="39"/>
      <c r="Q5" s="39"/>
      <c r="R5" s="39"/>
    </row>
    <row r="6" spans="1:18" ht="15" customHeight="1" x14ac:dyDescent="0.25">
      <c r="A6" s="4"/>
      <c r="B6" s="217" t="s">
        <v>1</v>
      </c>
      <c r="C6" s="217"/>
      <c r="D6" s="217"/>
      <c r="E6" s="217"/>
      <c r="F6" s="217"/>
      <c r="G6" s="217"/>
      <c r="H6" s="217"/>
      <c r="I6" s="217"/>
      <c r="J6" s="4"/>
      <c r="K6" s="4"/>
      <c r="L6" s="4"/>
      <c r="M6" s="4"/>
      <c r="N6" s="4"/>
      <c r="O6" s="39"/>
      <c r="P6" s="39"/>
      <c r="Q6" s="39"/>
      <c r="R6" s="39"/>
    </row>
    <row r="7" spans="1:18" ht="15" customHeight="1" x14ac:dyDescent="0.25">
      <c r="A7" s="4"/>
      <c r="B7" s="217"/>
      <c r="C7" s="217"/>
      <c r="D7" s="217"/>
      <c r="E7" s="217"/>
      <c r="F7" s="217"/>
      <c r="G7" s="217"/>
      <c r="H7" s="217"/>
      <c r="I7" s="217"/>
      <c r="J7" s="43"/>
      <c r="K7" s="44"/>
      <c r="L7" s="44"/>
      <c r="M7" s="4"/>
      <c r="N7" s="4"/>
      <c r="O7" s="39"/>
      <c r="P7" s="39"/>
      <c r="Q7" s="39"/>
      <c r="R7" s="39"/>
    </row>
    <row r="8" spans="1:18" ht="15" customHeight="1" x14ac:dyDescent="0.25">
      <c r="A8" s="4"/>
      <c r="B8" s="45" t="s">
        <v>2</v>
      </c>
      <c r="C8" s="218" t="s">
        <v>86</v>
      </c>
      <c r="D8" s="218"/>
      <c r="E8" s="218"/>
      <c r="F8" s="218"/>
      <c r="G8" s="218"/>
      <c r="H8" s="218"/>
      <c r="I8" s="219"/>
      <c r="J8" s="46"/>
      <c r="K8" s="36" t="s">
        <v>3</v>
      </c>
      <c r="L8" s="36">
        <f>IF(J8="",0,IF(J8=K8,1,-1))</f>
        <v>0</v>
      </c>
      <c r="M8" s="47"/>
      <c r="N8" s="47"/>
      <c r="O8" s="39"/>
      <c r="P8" s="39"/>
      <c r="Q8" s="39"/>
      <c r="R8" s="39"/>
    </row>
    <row r="9" spans="1:18" x14ac:dyDescent="0.25">
      <c r="A9" s="4"/>
      <c r="B9" s="45" t="s">
        <v>2</v>
      </c>
      <c r="C9" s="218" t="s">
        <v>87</v>
      </c>
      <c r="D9" s="218"/>
      <c r="E9" s="218"/>
      <c r="F9" s="218"/>
      <c r="G9" s="218"/>
      <c r="H9" s="218"/>
      <c r="I9" s="219"/>
      <c r="J9" s="46"/>
      <c r="K9" s="36" t="s">
        <v>3</v>
      </c>
      <c r="L9" s="36">
        <f>IF(J9="",0,IF(J9=K9,1,-1))</f>
        <v>0</v>
      </c>
      <c r="M9" s="47"/>
      <c r="N9" s="47"/>
      <c r="O9" s="39"/>
      <c r="P9" s="39"/>
      <c r="Q9" s="39"/>
      <c r="R9" s="39"/>
    </row>
    <row r="10" spans="1:18" x14ac:dyDescent="0.25">
      <c r="A10" s="4"/>
      <c r="B10" s="45"/>
      <c r="C10" s="178"/>
      <c r="D10" s="178"/>
      <c r="E10" s="178"/>
      <c r="F10" s="178"/>
      <c r="G10" s="178"/>
      <c r="H10" s="178"/>
      <c r="I10" s="178"/>
      <c r="J10" s="178"/>
      <c r="K10" s="36"/>
      <c r="L10" s="178"/>
      <c r="M10" s="47"/>
      <c r="N10" s="47"/>
      <c r="O10" s="39"/>
      <c r="P10" s="39"/>
      <c r="Q10" s="39"/>
      <c r="R10" s="39"/>
    </row>
    <row r="11" spans="1:18" ht="29.25" x14ac:dyDescent="0.25">
      <c r="A11" s="4"/>
      <c r="B11" s="48" t="str">
        <f>IF(F11=0,"Spørgsmål om afgrænsning er ikke besvaret",IF(F11=1,"Projektet er omfattet af standardløsningen","Projektet er ikke omfattet af standardløsningen"))</f>
        <v>Spørgsmål om afgrænsning er ikke besvaret</v>
      </c>
      <c r="C11" s="49"/>
      <c r="D11" s="49"/>
      <c r="E11" s="192" t="s">
        <v>12</v>
      </c>
      <c r="F11" s="37">
        <f>MIN(L8:L10)</f>
        <v>0</v>
      </c>
      <c r="G11" s="4"/>
      <c r="H11" s="4"/>
      <c r="I11" s="4"/>
      <c r="J11" s="4"/>
      <c r="K11" s="4"/>
      <c r="L11" s="4"/>
      <c r="M11" s="4"/>
      <c r="N11" s="4"/>
      <c r="O11" s="39"/>
      <c r="P11" s="39"/>
      <c r="Q11" s="39"/>
      <c r="R11" s="39"/>
    </row>
    <row r="12" spans="1:18" ht="22.5" x14ac:dyDescent="0.3">
      <c r="A12" s="4"/>
      <c r="B12" s="220" t="s">
        <v>5</v>
      </c>
      <c r="C12" s="220"/>
      <c r="D12" s="220"/>
      <c r="E12" s="220"/>
      <c r="F12" s="220"/>
      <c r="G12" s="4"/>
      <c r="H12" s="95" t="s">
        <v>22</v>
      </c>
      <c r="I12" s="50"/>
      <c r="J12" s="50"/>
      <c r="K12" s="50"/>
      <c r="L12" s="50"/>
      <c r="M12" s="50"/>
      <c r="N12" s="50"/>
      <c r="O12" s="39"/>
      <c r="P12" s="39"/>
      <c r="Q12" s="39"/>
      <c r="R12" s="39"/>
    </row>
    <row r="13" spans="1:18" ht="22.5" x14ac:dyDescent="0.3">
      <c r="A13" s="4"/>
      <c r="B13" s="51">
        <v>1</v>
      </c>
      <c r="C13" s="52" t="s">
        <v>58</v>
      </c>
      <c r="D13" s="53"/>
      <c r="E13" s="54"/>
      <c r="F13" s="54"/>
      <c r="G13" s="4"/>
      <c r="H13" s="50"/>
      <c r="I13" s="50"/>
      <c r="J13" s="50"/>
      <c r="K13" s="50"/>
      <c r="L13" s="50"/>
      <c r="M13" s="50"/>
      <c r="N13" s="50"/>
      <c r="O13" s="39"/>
      <c r="P13" s="39"/>
      <c r="Q13" s="39"/>
      <c r="R13" s="39"/>
    </row>
    <row r="14" spans="1:18" ht="22.5" x14ac:dyDescent="0.3">
      <c r="A14" s="4"/>
      <c r="B14" s="51"/>
      <c r="C14" s="63" t="s">
        <v>71</v>
      </c>
      <c r="D14" s="164" t="s">
        <v>53</v>
      </c>
      <c r="E14" s="164" t="s">
        <v>59</v>
      </c>
      <c r="F14" s="54"/>
      <c r="G14" s="4"/>
      <c r="H14" s="50"/>
      <c r="I14" s="50"/>
      <c r="J14" s="50"/>
      <c r="K14" s="50"/>
      <c r="L14" s="50"/>
      <c r="M14" s="50"/>
      <c r="N14" s="50"/>
      <c r="O14" s="39"/>
      <c r="P14" s="39"/>
      <c r="Q14" s="39"/>
      <c r="R14" s="39"/>
    </row>
    <row r="15" spans="1:18" ht="22.5" x14ac:dyDescent="0.3">
      <c r="A15" s="4"/>
      <c r="B15" s="57"/>
      <c r="C15" s="93" t="s">
        <v>80</v>
      </c>
      <c r="D15" s="162"/>
      <c r="E15" s="159"/>
      <c r="F15" s="57"/>
      <c r="G15" s="4"/>
      <c r="H15" s="50" t="s">
        <v>22</v>
      </c>
      <c r="I15" s="50"/>
      <c r="J15" s="50"/>
      <c r="K15" s="50"/>
      <c r="L15" s="50"/>
      <c r="M15" s="50"/>
      <c r="N15" s="50"/>
      <c r="O15" s="39"/>
      <c r="P15" s="39"/>
      <c r="Q15" s="39"/>
      <c r="R15" s="39"/>
    </row>
    <row r="16" spans="1:18" ht="22.5" x14ac:dyDescent="0.3">
      <c r="A16" s="60"/>
      <c r="B16" s="57"/>
      <c r="C16" s="165" t="s">
        <v>60</v>
      </c>
      <c r="D16" s="162"/>
      <c r="E16" s="159"/>
      <c r="F16" s="58"/>
      <c r="G16" s="4"/>
      <c r="H16" s="50"/>
      <c r="I16" s="50"/>
      <c r="J16" s="50"/>
      <c r="K16" s="50"/>
      <c r="L16" s="50"/>
      <c r="M16" s="50"/>
      <c r="N16" s="50"/>
      <c r="O16" s="62"/>
      <c r="P16" s="39"/>
      <c r="Q16" s="39"/>
      <c r="R16" s="39"/>
    </row>
    <row r="17" spans="1:18" ht="22.5" x14ac:dyDescent="0.3">
      <c r="A17" s="4"/>
      <c r="B17" s="79"/>
      <c r="C17" s="165" t="s">
        <v>62</v>
      </c>
      <c r="D17" s="163"/>
      <c r="E17" s="160"/>
      <c r="F17" s="58"/>
      <c r="G17" s="60"/>
      <c r="H17" s="50"/>
      <c r="I17" s="50"/>
      <c r="J17" s="50"/>
      <c r="K17" s="50"/>
      <c r="L17" s="50"/>
      <c r="M17" s="50"/>
      <c r="N17" s="50"/>
      <c r="O17" s="39"/>
      <c r="P17" s="39"/>
      <c r="Q17" s="39"/>
      <c r="R17" s="39"/>
    </row>
    <row r="18" spans="1:18" ht="22.5" x14ac:dyDescent="0.3">
      <c r="A18" s="4"/>
      <c r="B18" s="57"/>
      <c r="C18" s="165" t="s">
        <v>61</v>
      </c>
      <c r="D18" s="163"/>
      <c r="E18" s="160"/>
      <c r="F18" s="79"/>
      <c r="G18" s="60"/>
      <c r="H18" s="50"/>
      <c r="I18" s="50"/>
      <c r="J18" s="50"/>
      <c r="K18" s="50"/>
      <c r="L18" s="50"/>
      <c r="M18" s="50"/>
      <c r="N18" s="50"/>
      <c r="O18" s="39"/>
      <c r="P18" s="39"/>
      <c r="Q18" s="39"/>
      <c r="R18" s="39"/>
    </row>
    <row r="19" spans="1:18" ht="22.5" x14ac:dyDescent="0.3">
      <c r="A19" s="4"/>
      <c r="B19" s="51"/>
      <c r="C19" s="165" t="s">
        <v>63</v>
      </c>
      <c r="D19" s="163"/>
      <c r="E19" s="160"/>
      <c r="F19" s="79"/>
      <c r="G19" s="60"/>
      <c r="H19" s="50"/>
      <c r="I19" s="50"/>
      <c r="J19" s="50"/>
      <c r="K19" s="50"/>
      <c r="L19" s="50"/>
      <c r="M19" s="50"/>
      <c r="N19" s="50"/>
      <c r="O19" s="39"/>
      <c r="P19" s="39"/>
      <c r="Q19" s="39"/>
      <c r="R19" s="39"/>
    </row>
    <row r="20" spans="1:18" ht="22.5" x14ac:dyDescent="0.3">
      <c r="A20" s="4"/>
      <c r="B20" s="93"/>
      <c r="C20" s="165" t="s">
        <v>64</v>
      </c>
      <c r="D20" s="163"/>
      <c r="E20" s="161"/>
      <c r="F20" s="80"/>
      <c r="G20" s="60"/>
      <c r="H20" s="50"/>
      <c r="I20" s="50"/>
      <c r="J20" s="50"/>
      <c r="K20" s="50"/>
      <c r="L20" s="50"/>
      <c r="M20" s="50"/>
      <c r="N20" s="50"/>
      <c r="O20" s="39"/>
      <c r="P20" s="39"/>
      <c r="Q20" s="39"/>
      <c r="R20" s="39"/>
    </row>
    <row r="21" spans="1:18" ht="22.5" x14ac:dyDescent="0.3">
      <c r="A21" s="4"/>
      <c r="B21" s="93"/>
      <c r="C21" s="93" t="s">
        <v>65</v>
      </c>
      <c r="D21" s="163"/>
      <c r="E21" s="159"/>
      <c r="F21" s="80"/>
      <c r="G21" s="60"/>
      <c r="H21" s="50"/>
      <c r="I21" s="50"/>
      <c r="J21" s="50"/>
      <c r="K21" s="50"/>
      <c r="L21" s="50"/>
      <c r="M21" s="50"/>
      <c r="N21" s="50"/>
      <c r="O21" s="39"/>
      <c r="P21" s="39"/>
      <c r="Q21" s="39"/>
      <c r="R21" s="39"/>
    </row>
    <row r="22" spans="1:18" s="100" customFormat="1" ht="22.5" customHeight="1" x14ac:dyDescent="0.25">
      <c r="A22" s="4"/>
      <c r="B22" s="57"/>
      <c r="C22" s="165" t="s">
        <v>66</v>
      </c>
      <c r="D22" s="163"/>
      <c r="E22" s="159"/>
      <c r="F22" s="80"/>
      <c r="G22" s="60"/>
      <c r="H22" s="64"/>
      <c r="I22" s="39"/>
      <c r="J22" s="39"/>
      <c r="K22" s="39"/>
      <c r="L22" s="39"/>
      <c r="M22" s="39"/>
      <c r="N22" s="4"/>
      <c r="O22" s="78"/>
      <c r="P22" s="78"/>
      <c r="Q22" s="78"/>
      <c r="R22" s="78"/>
    </row>
    <row r="23" spans="1:18" s="100" customFormat="1" ht="24.75" customHeight="1" x14ac:dyDescent="0.25">
      <c r="A23" s="4"/>
      <c r="B23" s="57"/>
      <c r="C23" s="165" t="s">
        <v>67</v>
      </c>
      <c r="D23" s="163"/>
      <c r="E23" s="160"/>
      <c r="F23" s="80"/>
      <c r="G23" s="60"/>
      <c r="H23" s="64"/>
      <c r="I23" s="39"/>
      <c r="J23" s="39"/>
      <c r="K23" s="39"/>
      <c r="L23" s="39"/>
      <c r="M23" s="39"/>
      <c r="N23" s="4"/>
      <c r="O23" s="78"/>
      <c r="P23" s="78"/>
      <c r="Q23" s="78"/>
      <c r="R23" s="78"/>
    </row>
    <row r="24" spans="1:18" ht="24" customHeight="1" x14ac:dyDescent="0.25">
      <c r="A24" s="4"/>
      <c r="B24" s="63"/>
      <c r="C24" s="165" t="s">
        <v>68</v>
      </c>
      <c r="D24" s="163"/>
      <c r="E24" s="160"/>
      <c r="F24" s="58"/>
      <c r="G24" s="4"/>
      <c r="H24" s="65"/>
      <c r="I24" s="66"/>
      <c r="J24" s="66"/>
      <c r="K24" s="66"/>
      <c r="L24" s="66"/>
      <c r="M24" s="4"/>
      <c r="N24" s="4"/>
      <c r="O24" s="39"/>
      <c r="P24" s="39"/>
      <c r="Q24" s="39"/>
      <c r="R24" s="39"/>
    </row>
    <row r="25" spans="1:18" ht="21" customHeight="1" x14ac:dyDescent="0.25">
      <c r="A25" s="4"/>
      <c r="B25" s="63"/>
      <c r="C25" s="165" t="s">
        <v>69</v>
      </c>
      <c r="D25" s="163"/>
      <c r="E25" s="160"/>
      <c r="F25" s="58"/>
      <c r="G25" s="4"/>
      <c r="H25" s="65"/>
      <c r="I25" s="66"/>
      <c r="J25" s="66"/>
      <c r="K25" s="66"/>
      <c r="L25" s="66"/>
      <c r="M25" s="4"/>
      <c r="N25" s="4"/>
      <c r="O25" s="39"/>
      <c r="P25" s="39"/>
      <c r="Q25" s="39"/>
      <c r="R25" s="39"/>
    </row>
    <row r="26" spans="1:18" ht="22.5" customHeight="1" x14ac:dyDescent="0.25">
      <c r="A26" s="4"/>
      <c r="B26" s="63"/>
      <c r="C26" s="165" t="s">
        <v>70</v>
      </c>
      <c r="D26" s="163"/>
      <c r="E26" s="160"/>
      <c r="F26" s="58"/>
      <c r="G26" s="4"/>
      <c r="H26" s="65"/>
      <c r="I26" s="66"/>
      <c r="J26" s="66"/>
      <c r="K26" s="66"/>
      <c r="L26" s="66"/>
      <c r="M26" s="4"/>
      <c r="N26" s="4"/>
      <c r="O26" s="39"/>
      <c r="P26" s="39"/>
      <c r="Q26" s="39"/>
      <c r="R26" s="39"/>
    </row>
    <row r="27" spans="1:18" ht="15" customHeight="1" x14ac:dyDescent="0.25">
      <c r="A27" s="4"/>
      <c r="B27" s="57"/>
      <c r="C27" s="176"/>
      <c r="D27" s="176"/>
      <c r="E27" s="176"/>
      <c r="F27" s="58"/>
      <c r="G27" s="4"/>
      <c r="H27" s="65"/>
      <c r="I27" s="66"/>
      <c r="J27" s="66"/>
      <c r="K27" s="66"/>
      <c r="L27" s="66"/>
      <c r="M27" s="4"/>
      <c r="N27" s="4"/>
      <c r="O27" s="39"/>
      <c r="P27" s="39"/>
      <c r="Q27" s="39"/>
      <c r="R27" s="39"/>
    </row>
    <row r="28" spans="1:18" x14ac:dyDescent="0.25">
      <c r="A28" s="4"/>
      <c r="B28" s="63">
        <v>2</v>
      </c>
      <c r="C28" s="70" t="s">
        <v>72</v>
      </c>
      <c r="D28" s="71"/>
      <c r="E28" s="35"/>
      <c r="F28" s="67"/>
      <c r="G28" s="4"/>
      <c r="H28" s="39"/>
      <c r="I28" s="66"/>
      <c r="J28" s="66"/>
      <c r="K28" s="66"/>
      <c r="L28" s="66"/>
      <c r="M28" s="4"/>
      <c r="N28" s="4"/>
      <c r="O28" s="39"/>
      <c r="P28" s="39"/>
      <c r="Q28" s="39"/>
      <c r="R28" s="39"/>
    </row>
    <row r="29" spans="1:18" ht="23.1" customHeight="1" x14ac:dyDescent="0.25">
      <c r="A29" s="4"/>
      <c r="B29" s="57"/>
      <c r="C29" s="214" t="s">
        <v>84</v>
      </c>
      <c r="D29" s="215"/>
      <c r="E29" s="160"/>
      <c r="F29" s="67"/>
      <c r="G29" s="4"/>
      <c r="H29" s="65"/>
      <c r="I29" s="66"/>
      <c r="J29" s="66"/>
      <c r="K29" s="66"/>
      <c r="L29" s="66"/>
      <c r="M29" s="4"/>
      <c r="N29" s="4"/>
      <c r="O29" s="39"/>
      <c r="P29" s="39"/>
      <c r="Q29" s="39"/>
      <c r="R29" s="39"/>
    </row>
    <row r="30" spans="1:18" ht="23.1" customHeight="1" x14ac:dyDescent="0.25">
      <c r="A30" s="4"/>
      <c r="B30" s="57"/>
      <c r="C30" s="177" t="s">
        <v>73</v>
      </c>
      <c r="D30" s="74"/>
      <c r="E30" s="160" t="e">
        <f>(LOOKUP(E29,Nøgletal!B6:B10,Nøgletal!C6:C10))</f>
        <v>#N/A</v>
      </c>
      <c r="F30" s="58"/>
      <c r="G30" s="4"/>
      <c r="H30" s="65"/>
      <c r="I30" s="66"/>
      <c r="J30" s="66"/>
      <c r="K30" s="66"/>
      <c r="L30" s="66"/>
      <c r="M30" s="4"/>
      <c r="N30" s="4"/>
      <c r="O30" s="39"/>
      <c r="P30" s="39"/>
      <c r="Q30" s="39"/>
      <c r="R30" s="39"/>
    </row>
    <row r="31" spans="1:18" ht="15" customHeight="1" x14ac:dyDescent="0.25">
      <c r="A31" s="4"/>
      <c r="B31" s="57"/>
      <c r="C31" s="213"/>
      <c r="D31" s="213"/>
      <c r="E31" s="193"/>
      <c r="F31" s="58"/>
      <c r="G31" s="4"/>
      <c r="H31" s="65"/>
      <c r="I31" s="66"/>
      <c r="J31" s="66"/>
      <c r="K31" s="66"/>
      <c r="L31" s="66"/>
      <c r="M31" s="4"/>
      <c r="N31" s="4"/>
      <c r="O31" s="39"/>
      <c r="P31" s="39"/>
      <c r="Q31" s="39"/>
      <c r="R31" s="39"/>
    </row>
    <row r="32" spans="1:18" ht="6" customHeight="1" x14ac:dyDescent="0.25">
      <c r="A32" s="4"/>
      <c r="B32" s="49"/>
      <c r="C32" s="49"/>
      <c r="D32" s="49"/>
      <c r="E32" s="49"/>
      <c r="F32" s="73" t="e">
        <f>IF(OR(#REF!="Fyringsolie",#REF!="Naturgas",#REF!="Kul og koks",#REF!="Flis",#REF!="Træpiller",#REF!="Halm",#REF!="Kul/koks"),1,0)</f>
        <v>#REF!</v>
      </c>
      <c r="G32" s="73">
        <f>COUNT(#REF!)</f>
        <v>0</v>
      </c>
      <c r="H32" s="65"/>
      <c r="I32" s="66"/>
      <c r="J32" s="66"/>
      <c r="K32" s="66"/>
      <c r="L32" s="66"/>
      <c r="M32" s="4"/>
      <c r="N32" s="4"/>
      <c r="O32" s="39"/>
      <c r="P32" s="39"/>
      <c r="Q32" s="39"/>
      <c r="R32" s="39"/>
    </row>
    <row r="33" spans="1:18" ht="5.25" customHeight="1" x14ac:dyDescent="0.25">
      <c r="A33" s="4"/>
      <c r="B33" s="49"/>
      <c r="C33" s="49"/>
      <c r="D33" s="49"/>
      <c r="E33" s="49"/>
      <c r="F33" s="49"/>
      <c r="G33" s="73"/>
      <c r="H33" s="65"/>
      <c r="I33" s="66"/>
      <c r="J33" s="66"/>
      <c r="K33" s="66"/>
      <c r="L33" s="66"/>
      <c r="M33" s="4"/>
      <c r="N33" s="4"/>
      <c r="O33" s="39"/>
      <c r="P33" s="39"/>
      <c r="Q33" s="39"/>
      <c r="R33" s="39"/>
    </row>
    <row r="34" spans="1:18" ht="18" x14ac:dyDescent="0.25">
      <c r="A34" s="4"/>
      <c r="B34" s="179" t="s">
        <v>6</v>
      </c>
      <c r="C34" s="4"/>
      <c r="D34" s="20"/>
      <c r="E34" s="20"/>
      <c r="F34" s="39"/>
      <c r="G34" s="73"/>
      <c r="H34" s="65"/>
      <c r="I34" s="66"/>
      <c r="J34" s="66"/>
      <c r="K34" s="66"/>
      <c r="L34" s="66"/>
      <c r="M34" s="4"/>
      <c r="N34" s="4"/>
      <c r="O34" s="39"/>
      <c r="P34" s="39"/>
      <c r="Q34" s="39"/>
      <c r="R34" s="39"/>
    </row>
    <row r="35" spans="1:18" x14ac:dyDescent="0.25">
      <c r="A35" s="4"/>
      <c r="B35" s="55" t="s">
        <v>16</v>
      </c>
      <c r="C35" s="56"/>
      <c r="D35" s="35" t="str">
        <f>IF(E20="","",VLOOKUP(E20,Nøgletal!#REF!,2,FALSE))</f>
        <v/>
      </c>
      <c r="E35" s="55"/>
      <c r="F35" s="170"/>
      <c r="G35" s="73"/>
      <c r="H35" s="65"/>
      <c r="I35" s="66"/>
      <c r="J35" s="66"/>
      <c r="K35" s="66"/>
      <c r="L35" s="66"/>
      <c r="M35" s="4"/>
      <c r="N35" s="4"/>
      <c r="O35" s="39"/>
      <c r="P35" s="39"/>
      <c r="Q35" s="39"/>
      <c r="R35" s="39"/>
    </row>
    <row r="36" spans="1:18" x14ac:dyDescent="0.25">
      <c r="A36" s="4"/>
      <c r="B36" s="55" t="s">
        <v>15</v>
      </c>
      <c r="C36" s="55"/>
      <c r="D36" s="33" t="e">
        <f>Nøgletal!C27</f>
        <v>#N/A</v>
      </c>
      <c r="E36" s="35" t="s">
        <v>7</v>
      </c>
      <c r="F36" s="170"/>
      <c r="G36" s="73"/>
      <c r="H36" s="65"/>
      <c r="I36" s="66"/>
      <c r="J36" s="66"/>
      <c r="K36" s="66"/>
      <c r="L36" s="66"/>
      <c r="M36" s="4"/>
      <c r="N36" s="4"/>
      <c r="O36" s="39"/>
      <c r="P36" s="39"/>
      <c r="Q36" s="39"/>
      <c r="R36" s="39"/>
    </row>
    <row r="37" spans="1:18" x14ac:dyDescent="0.25">
      <c r="A37" s="4"/>
      <c r="B37" s="59"/>
      <c r="C37" s="59"/>
      <c r="D37" s="35"/>
      <c r="E37" s="59"/>
      <c r="F37" s="170"/>
      <c r="G37" s="4"/>
      <c r="H37" s="65"/>
      <c r="I37" s="68"/>
      <c r="J37" s="68"/>
      <c r="K37" s="68"/>
      <c r="L37" s="68"/>
      <c r="M37" s="4"/>
      <c r="N37" s="4"/>
      <c r="O37" s="39"/>
      <c r="P37" s="39"/>
      <c r="Q37" s="39"/>
      <c r="R37" s="39"/>
    </row>
    <row r="38" spans="1:18" ht="15" customHeight="1" x14ac:dyDescent="0.25">
      <c r="A38" s="4"/>
      <c r="B38" s="55" t="s">
        <v>14</v>
      </c>
      <c r="C38" s="61"/>
      <c r="D38" s="35" t="str">
        <f>IFERROR(VLOOKUP(E29,Nøgletal!#REF!,3,FALSE),"")</f>
        <v/>
      </c>
      <c r="E38" s="59"/>
      <c r="F38" s="170"/>
      <c r="G38" s="4"/>
      <c r="H38" s="4"/>
      <c r="I38" s="4"/>
      <c r="J38" s="4"/>
      <c r="K38" s="4"/>
      <c r="L38" s="4"/>
      <c r="M38" s="4"/>
      <c r="N38" s="4"/>
      <c r="O38" s="39"/>
      <c r="P38" s="39"/>
      <c r="Q38" s="39"/>
      <c r="R38" s="39"/>
    </row>
    <row r="39" spans="1:18" x14ac:dyDescent="0.25">
      <c r="A39" s="4"/>
      <c r="B39" s="55" t="s">
        <v>13</v>
      </c>
      <c r="C39" s="61"/>
      <c r="D39" s="33" t="e">
        <f>Nøgletal!C28</f>
        <v>#N/A</v>
      </c>
      <c r="E39" s="35" t="s">
        <v>7</v>
      </c>
      <c r="F39" s="170"/>
      <c r="G39" s="4"/>
      <c r="H39" s="65"/>
      <c r="I39" s="68"/>
      <c r="J39" s="68"/>
      <c r="K39" s="68"/>
      <c r="L39" s="68"/>
      <c r="M39" s="4"/>
      <c r="N39" s="4"/>
      <c r="O39" s="39"/>
      <c r="P39" s="39"/>
      <c r="Q39" s="39"/>
      <c r="R39" s="39"/>
    </row>
    <row r="40" spans="1:18" x14ac:dyDescent="0.25">
      <c r="A40" s="4"/>
      <c r="B40" s="55"/>
      <c r="C40" s="61"/>
      <c r="D40" s="33"/>
      <c r="E40" s="35"/>
      <c r="F40" s="170"/>
      <c r="G40" s="4"/>
      <c r="H40" s="65"/>
      <c r="I40" s="68"/>
      <c r="J40" s="68"/>
      <c r="K40" s="68"/>
      <c r="L40" s="68"/>
      <c r="M40" s="4"/>
      <c r="N40" s="4"/>
      <c r="O40" s="39"/>
      <c r="P40" s="39"/>
      <c r="Q40" s="39"/>
      <c r="R40" s="39"/>
    </row>
    <row r="41" spans="1:18" ht="15.75" thickBot="1" x14ac:dyDescent="0.3">
      <c r="A41" s="4"/>
      <c r="B41" s="55"/>
      <c r="C41" s="61"/>
      <c r="D41" s="133"/>
      <c r="E41" s="59"/>
      <c r="F41" s="170"/>
      <c r="G41" s="4"/>
      <c r="H41" s="65"/>
      <c r="I41" s="68"/>
      <c r="J41" s="68"/>
      <c r="K41" s="68"/>
      <c r="L41" s="175"/>
      <c r="M41" s="75"/>
      <c r="N41" s="75"/>
      <c r="O41" s="39"/>
      <c r="P41" s="39"/>
      <c r="Q41" s="39"/>
      <c r="R41" s="39"/>
    </row>
    <row r="42" spans="1:18" ht="15.75" thickBot="1" x14ac:dyDescent="0.3">
      <c r="A42" s="4"/>
      <c r="B42" s="211" t="s">
        <v>8</v>
      </c>
      <c r="C42" s="212"/>
      <c r="D42" s="34" t="e">
        <f>Nøgletal!C29</f>
        <v>#N/A</v>
      </c>
      <c r="E42" s="171" t="s">
        <v>7</v>
      </c>
      <c r="F42" s="172"/>
      <c r="G42" s="4"/>
      <c r="H42" s="65"/>
      <c r="I42" s="68"/>
      <c r="J42" s="68"/>
      <c r="K42" s="68"/>
      <c r="L42" s="68"/>
      <c r="M42" s="4"/>
      <c r="N42" s="76" t="s">
        <v>9</v>
      </c>
      <c r="O42" s="69"/>
      <c r="P42" s="39"/>
      <c r="Q42" s="39"/>
      <c r="R42" s="39"/>
    </row>
    <row r="43" spans="1:18" x14ac:dyDescent="0.25">
      <c r="A43" s="4"/>
      <c r="B43" s="39"/>
      <c r="C43" s="39"/>
      <c r="D43" s="39"/>
      <c r="E43" s="39"/>
      <c r="F43" s="39"/>
      <c r="G43" s="4"/>
      <c r="H43" s="39"/>
      <c r="I43" s="39"/>
      <c r="J43" s="39"/>
      <c r="K43" s="39"/>
      <c r="L43" s="39"/>
      <c r="M43" s="39"/>
      <c r="N43" s="39"/>
      <c r="O43" s="72"/>
      <c r="P43" s="39"/>
      <c r="Q43" s="39"/>
      <c r="R43" s="39"/>
    </row>
    <row r="44" spans="1:18" x14ac:dyDescent="0.25">
      <c r="A44" s="4"/>
      <c r="B44" s="39"/>
      <c r="C44" s="39"/>
      <c r="D44" s="39"/>
      <c r="E44" s="39"/>
      <c r="F44" s="39"/>
      <c r="G44" s="4"/>
      <c r="H44" s="39"/>
      <c r="I44" s="39"/>
      <c r="J44" s="39"/>
      <c r="K44" s="39"/>
      <c r="L44" s="39"/>
      <c r="M44" s="39"/>
      <c r="N44" s="39"/>
      <c r="O44" s="72"/>
      <c r="P44" s="39"/>
      <c r="Q44" s="39"/>
      <c r="R44" s="39"/>
    </row>
  </sheetData>
  <sheetProtection algorithmName="SHA-512" hashValue="uYfF3jXRmHFhowkLwC4nJufqwXLXN5BaF7mwqWH1F4tiGTWrFPjpjU9qn5KOdIbkGcTeneYEK4WdtG7/iTQPIw==" saltValue="BmgjFzQP9MXHe/DNnJTiWQ==" spinCount="100000" sheet="1" objects="1" scenarios="1" selectLockedCells="1"/>
  <mergeCells count="8">
    <mergeCell ref="B42:C42"/>
    <mergeCell ref="C31:D31"/>
    <mergeCell ref="C29:D29"/>
    <mergeCell ref="B1:C2"/>
    <mergeCell ref="B6:I7"/>
    <mergeCell ref="C9:I9"/>
    <mergeCell ref="C8:I8"/>
    <mergeCell ref="B12:F12"/>
  </mergeCells>
  <conditionalFormatting sqref="F18:F19">
    <cfRule type="expression" dxfId="64" priority="27">
      <formula>#REF!="Ja"</formula>
    </cfRule>
    <cfRule type="expression" dxfId="63" priority="28">
      <formula>#REF!="Nej"</formula>
    </cfRule>
  </conditionalFormatting>
  <conditionalFormatting sqref="E19">
    <cfRule type="expression" dxfId="62" priority="13">
      <formula>#REF!="Ja"</formula>
    </cfRule>
    <cfRule type="expression" dxfId="61" priority="14">
      <formula>#REF!="Nej"</formula>
    </cfRule>
  </conditionalFormatting>
  <conditionalFormatting sqref="B17 E17">
    <cfRule type="expression" dxfId="60" priority="23">
      <formula>#REF!="Ja"</formula>
    </cfRule>
    <cfRule type="expression" dxfId="59" priority="24">
      <formula>#REF!="Nej"</formula>
    </cfRule>
  </conditionalFormatting>
  <conditionalFormatting sqref="H12:N21">
    <cfRule type="iconSet" priority="131">
      <iconSet iconSet="3Symbols2">
        <cfvo type="percent" val="0"/>
        <cfvo type="percent" val="33"/>
        <cfvo type="percent" val="67"/>
      </iconSet>
    </cfRule>
  </conditionalFormatting>
  <conditionalFormatting sqref="E18">
    <cfRule type="expression" dxfId="58" priority="15">
      <formula>#REF!="Ja"</formula>
    </cfRule>
    <cfRule type="expression" dxfId="57" priority="16">
      <formula>#REF!="Nej"</formula>
    </cfRule>
  </conditionalFormatting>
  <conditionalFormatting sqref="E23">
    <cfRule type="expression" dxfId="56" priority="11">
      <formula>#REF!="Ja"</formula>
    </cfRule>
    <cfRule type="expression" dxfId="55" priority="12">
      <formula>#REF!="Nej"</formula>
    </cfRule>
  </conditionalFormatting>
  <conditionalFormatting sqref="E24">
    <cfRule type="expression" dxfId="54" priority="9">
      <formula>#REF!="Ja"</formula>
    </cfRule>
    <cfRule type="expression" dxfId="53" priority="10">
      <formula>#REF!="Nej"</formula>
    </cfRule>
  </conditionalFormatting>
  <conditionalFormatting sqref="E25">
    <cfRule type="expression" dxfId="52" priority="7">
      <formula>#REF!="Ja"</formula>
    </cfRule>
    <cfRule type="expression" dxfId="51" priority="8">
      <formula>#REF!="Nej"</formula>
    </cfRule>
  </conditionalFormatting>
  <conditionalFormatting sqref="E26">
    <cfRule type="expression" dxfId="50" priority="5">
      <formula>#REF!="Ja"</formula>
    </cfRule>
    <cfRule type="expression" dxfId="49" priority="6">
      <formula>#REF!="Nej"</formula>
    </cfRule>
  </conditionalFormatting>
  <conditionalFormatting sqref="E29:E30">
    <cfRule type="expression" dxfId="48" priority="3">
      <formula>#REF!="Ja"</formula>
    </cfRule>
    <cfRule type="expression" dxfId="47" priority="4">
      <formula>#REF!="Nej"</formula>
    </cfRule>
  </conditionalFormatting>
  <dataValidations xWindow="883" yWindow="604" count="1">
    <dataValidation type="whole" allowBlank="1" showInputMessage="1" showErrorMessage="1" prompt="Den nye virkningsgrad  kan f.eks. findes i kedlens datablad. Hvis der ikke er valgt en specifik kedel  kan virkningsgraderne fra tabel 1 i vejledningen benyttes" sqref="E31">
      <formula1>50</formula1>
      <formula2>105</formula2>
    </dataValidation>
  </dataValidations>
  <hyperlinks>
    <hyperlink ref="N42" location="Forside!A1" display="Retur"/>
    <hyperlink ref="B1:C2" location="Forside!A1" display="Forside"/>
  </hyperlinks>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iconSet" priority="50" id="{8E0FDB11-EAB0-4E25-ADFB-29A930091DFE}">
            <x14:iconSet iconSet="3Symbols2" custom="1">
              <x14:cfvo type="percent">
                <xm:f>0</xm:f>
              </x14:cfvo>
              <x14:cfvo type="num">
                <xm:f>-0.5</xm:f>
              </x14:cfvo>
              <x14:cfvo type="num">
                <xm:f>0.5</xm:f>
              </x14:cfvo>
              <x14:cfIcon iconSet="3Symbols2" iconId="0"/>
              <x14:cfIcon iconSet="3Symbols2" iconId="1"/>
              <x14:cfIcon iconSet="3Symbols2" iconId="2"/>
            </x14:iconSet>
          </x14:cfRule>
          <xm:sqref>F11</xm:sqref>
        </x14:conditionalFormatting>
        <x14:conditionalFormatting xmlns:xm="http://schemas.microsoft.com/office/excel/2006/main">
          <x14:cfRule type="iconSet" priority="130" id="{66855690-64D5-4EE6-84FE-5C8CCD04CBDC}">
            <x14:iconSet iconSet="3Symbols2" custom="1">
              <x14:cfvo type="percent">
                <xm:f>0</xm:f>
              </x14:cfvo>
              <x14:cfvo type="num">
                <xm:f>-0.5</xm:f>
              </x14:cfvo>
              <x14:cfvo type="num">
                <xm:f>0.5</xm:f>
              </x14:cfvo>
              <x14:cfIcon iconSet="3Symbols2" iconId="0"/>
              <x14:cfIcon iconSet="3Symbols2" iconId="1"/>
              <x14:cfIcon iconSet="3Symbols2" iconId="2"/>
            </x14:iconSet>
          </x14:cfRule>
          <xm:sqref>L8:L9</xm:sqref>
        </x14:conditionalFormatting>
      </x14:conditionalFormattings>
    </ext>
    <ext xmlns:x14="http://schemas.microsoft.com/office/spreadsheetml/2009/9/main" uri="{CCE6A557-97BC-4b89-ADB6-D9C93CAAB3DF}">
      <x14:dataValidations xmlns:xm="http://schemas.microsoft.com/office/excel/2006/main" xWindow="883" yWindow="604" count="2">
        <x14:dataValidation type="list" allowBlank="1" showInputMessage="1" showErrorMessage="1">
          <x14:formula1>
            <xm:f>Nøgletal!$B$2:$B$3</xm:f>
          </x14:formula1>
          <xm:sqref>J8:J9</xm:sqref>
        </x14:dataValidation>
        <x14:dataValidation type="list" allowBlank="1" showInputMessage="1" showErrorMessage="1">
          <x14:formula1>
            <xm:f>Nøgletal!$B$6:$B$10</xm:f>
          </x14:formula1>
          <xm:sqref>E29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rgb="FFFFFF00"/>
  </sheetPr>
  <dimension ref="A1:AA63"/>
  <sheetViews>
    <sheetView topLeftCell="A7" workbookViewId="0"/>
  </sheetViews>
  <sheetFormatPr defaultColWidth="10.42578125" defaultRowHeight="12.75" customHeight="1" x14ac:dyDescent="0.15"/>
  <cols>
    <col min="1" max="1" width="3.5703125" style="32" customWidth="1"/>
    <col min="2" max="2" width="4.42578125" style="126" customWidth="1"/>
    <col min="3" max="3" width="8" style="32" customWidth="1"/>
    <col min="4" max="4" width="12.140625" style="32" customWidth="1"/>
    <col min="5" max="5" width="10.85546875" style="32" customWidth="1"/>
    <col min="6" max="6" width="15.140625" style="32" customWidth="1"/>
    <col min="7" max="7" width="19.28515625" style="32" customWidth="1"/>
    <col min="8" max="8" width="7.85546875" style="32" customWidth="1"/>
    <col min="9" max="9" width="17.85546875" style="32" customWidth="1"/>
    <col min="10" max="10" width="21.5703125" style="32" customWidth="1"/>
    <col min="11" max="11" width="2.140625" style="32" customWidth="1"/>
    <col min="12" max="12" width="0.85546875" style="32" customWidth="1"/>
    <col min="13" max="13" width="3.140625" style="32" customWidth="1"/>
    <col min="14" max="14" width="35.5703125" style="32" customWidth="1"/>
    <col min="15" max="15" width="20.28515625" style="32" customWidth="1"/>
    <col min="16" max="16" width="16.42578125" style="32" customWidth="1"/>
    <col min="17" max="17" width="11.5703125" style="32" customWidth="1"/>
    <col min="18" max="18" width="3.140625" style="32" customWidth="1"/>
    <col min="19" max="19" width="3.5703125" style="32" customWidth="1"/>
    <col min="20" max="20" width="10.42578125" style="32"/>
    <col min="21" max="21" width="10.85546875" style="32" bestFit="1" customWidth="1"/>
    <col min="22" max="16384" width="10.42578125" style="32"/>
  </cols>
  <sheetData>
    <row r="1" spans="1:27" ht="12.75" customHeight="1" x14ac:dyDescent="0.25">
      <c r="A1" s="16"/>
      <c r="B1" s="108"/>
      <c r="C1" s="2"/>
      <c r="D1" s="2"/>
      <c r="E1" s="2"/>
      <c r="F1" s="2"/>
      <c r="G1" s="2"/>
      <c r="H1" s="2"/>
      <c r="I1" s="2"/>
      <c r="J1" s="17"/>
      <c r="K1" s="4"/>
      <c r="L1" s="4"/>
      <c r="M1" s="4"/>
      <c r="N1" s="3"/>
      <c r="O1" s="4"/>
      <c r="P1" s="18"/>
      <c r="Q1" s="18"/>
      <c r="R1" s="18"/>
      <c r="S1" s="18"/>
      <c r="T1" s="81"/>
    </row>
    <row r="2" spans="1:27" ht="12.75" customHeight="1" x14ac:dyDescent="0.25">
      <c r="A2" s="4"/>
      <c r="B2" s="222">
        <f>Energisparetiltag!C16</f>
        <v>0</v>
      </c>
      <c r="C2" s="222"/>
      <c r="D2" s="222"/>
      <c r="E2" s="222"/>
      <c r="F2" s="222"/>
      <c r="G2" s="222"/>
      <c r="H2" s="222"/>
      <c r="I2" s="222"/>
      <c r="J2" s="222"/>
      <c r="K2" s="222"/>
      <c r="L2" s="222"/>
      <c r="M2" s="222"/>
      <c r="N2" s="222"/>
      <c r="O2" s="222"/>
      <c r="P2" s="88"/>
      <c r="Q2" s="5"/>
      <c r="R2" s="5"/>
      <c r="S2" s="5"/>
      <c r="T2" s="81"/>
    </row>
    <row r="3" spans="1:27" ht="24" customHeight="1" x14ac:dyDescent="0.25">
      <c r="A3" s="20"/>
      <c r="B3" s="222"/>
      <c r="C3" s="222"/>
      <c r="D3" s="222"/>
      <c r="E3" s="222"/>
      <c r="F3" s="222"/>
      <c r="G3" s="222"/>
      <c r="H3" s="222"/>
      <c r="I3" s="222"/>
      <c r="J3" s="222"/>
      <c r="K3" s="222"/>
      <c r="L3" s="222"/>
      <c r="M3" s="222"/>
      <c r="N3" s="222"/>
      <c r="O3" s="222"/>
      <c r="P3" s="88"/>
      <c r="Q3" s="9"/>
      <c r="R3" s="9"/>
      <c r="S3" s="4"/>
      <c r="T3" s="81"/>
    </row>
    <row r="4" spans="1:27" ht="13.35" customHeight="1" x14ac:dyDescent="0.25">
      <c r="A4" s="20"/>
      <c r="B4" s="222"/>
      <c r="C4" s="222"/>
      <c r="D4" s="222"/>
      <c r="E4" s="222"/>
      <c r="F4" s="222"/>
      <c r="G4" s="222"/>
      <c r="H4" s="222"/>
      <c r="I4" s="222"/>
      <c r="J4" s="222"/>
      <c r="K4" s="222"/>
      <c r="L4" s="222"/>
      <c r="M4" s="222"/>
      <c r="N4" s="222"/>
      <c r="O4" s="222"/>
      <c r="P4" s="4"/>
      <c r="Q4" s="4"/>
      <c r="R4" s="4"/>
      <c r="S4" s="4"/>
      <c r="T4" s="81"/>
    </row>
    <row r="5" spans="1:27" ht="12.75" customHeight="1" x14ac:dyDescent="0.25">
      <c r="A5" s="23"/>
      <c r="B5" s="109"/>
      <c r="C5" s="23"/>
      <c r="D5" s="23"/>
      <c r="E5" s="23"/>
      <c r="F5" s="23"/>
      <c r="G5" s="23"/>
      <c r="H5" s="23"/>
      <c r="I5" s="23"/>
      <c r="J5" s="23"/>
      <c r="K5" s="23"/>
      <c r="L5" s="23"/>
      <c r="M5" s="23"/>
      <c r="N5" s="23"/>
      <c r="O5" s="23"/>
      <c r="P5" s="23"/>
      <c r="Q5" s="23"/>
      <c r="R5" s="23"/>
      <c r="S5" s="23"/>
      <c r="T5" s="81"/>
    </row>
    <row r="6" spans="1:27" ht="18" x14ac:dyDescent="0.25">
      <c r="A6" s="4"/>
      <c r="B6" s="217" t="s">
        <v>1</v>
      </c>
      <c r="C6" s="217"/>
      <c r="D6" s="217"/>
      <c r="E6" s="217"/>
      <c r="F6" s="217"/>
      <c r="G6" s="217"/>
      <c r="H6" s="217"/>
      <c r="I6" s="217"/>
      <c r="J6" s="217"/>
      <c r="K6" s="217"/>
      <c r="L6" s="217"/>
      <c r="M6" s="217"/>
      <c r="N6" s="217"/>
      <c r="O6" s="49"/>
      <c r="P6" s="4"/>
      <c r="Q6" s="4"/>
      <c r="R6" s="4"/>
      <c r="S6" s="4"/>
      <c r="T6" s="81"/>
    </row>
    <row r="7" spans="1:27" ht="12.75" customHeight="1" x14ac:dyDescent="0.25">
      <c r="A7" s="4"/>
      <c r="B7" s="217"/>
      <c r="C7" s="217"/>
      <c r="D7" s="217"/>
      <c r="E7" s="217"/>
      <c r="F7" s="217"/>
      <c r="G7" s="217"/>
      <c r="H7" s="217"/>
      <c r="I7" s="217"/>
      <c r="J7" s="217"/>
      <c r="K7" s="217"/>
      <c r="L7" s="217"/>
      <c r="M7" s="217"/>
      <c r="N7" s="217"/>
      <c r="O7" s="44"/>
      <c r="P7" s="44"/>
      <c r="Q7" s="44"/>
      <c r="R7" s="44"/>
      <c r="S7" s="81"/>
      <c r="T7" s="81"/>
    </row>
    <row r="8" spans="1:27" ht="12.75" customHeight="1" x14ac:dyDescent="0.25">
      <c r="A8" s="4"/>
      <c r="B8" s="45" t="s">
        <v>2</v>
      </c>
      <c r="C8" s="221" t="s">
        <v>31</v>
      </c>
      <c r="D8" s="221"/>
      <c r="E8" s="221"/>
      <c r="F8" s="221"/>
      <c r="G8" s="221"/>
      <c r="H8" s="221"/>
      <c r="I8" s="221"/>
      <c r="J8" s="221"/>
      <c r="K8" s="221"/>
      <c r="L8" s="221"/>
      <c r="M8" s="221"/>
      <c r="N8" s="221"/>
      <c r="O8" s="106"/>
      <c r="P8" s="98" t="s">
        <v>38</v>
      </c>
      <c r="Q8" s="46" t="s">
        <v>3</v>
      </c>
      <c r="R8" s="36">
        <f>IF(Q8="",0,IF(Q8=P8,1,-1))</f>
        <v>1</v>
      </c>
      <c r="S8" s="81"/>
      <c r="T8" s="81"/>
    </row>
    <row r="9" spans="1:27" ht="12.75" customHeight="1" x14ac:dyDescent="0.25">
      <c r="A9" s="4"/>
      <c r="B9" s="45" t="s">
        <v>2</v>
      </c>
      <c r="C9" s="130" t="s">
        <v>42</v>
      </c>
      <c r="D9" s="106"/>
      <c r="E9" s="106"/>
      <c r="F9" s="106"/>
      <c r="G9" s="151"/>
      <c r="H9" s="151"/>
      <c r="I9" s="106"/>
      <c r="J9" s="106"/>
      <c r="K9" s="106"/>
      <c r="L9" s="106"/>
      <c r="M9" s="106"/>
      <c r="N9" s="106"/>
      <c r="O9" s="106"/>
      <c r="P9" s="98" t="s">
        <v>38</v>
      </c>
      <c r="Q9" s="46" t="s">
        <v>3</v>
      </c>
      <c r="R9" s="36">
        <f>IF(Q9="",0,IF(Q9=P9,1,-1))</f>
        <v>1</v>
      </c>
      <c r="S9" s="81"/>
      <c r="T9" s="81"/>
    </row>
    <row r="10" spans="1:27" ht="12.75" customHeight="1" x14ac:dyDescent="0.25">
      <c r="A10" s="4"/>
      <c r="B10" s="45" t="s">
        <v>2</v>
      </c>
      <c r="C10" s="106" t="s">
        <v>39</v>
      </c>
      <c r="D10" s="106"/>
      <c r="E10" s="106"/>
      <c r="F10" s="106"/>
      <c r="G10" s="151"/>
      <c r="H10" s="151"/>
      <c r="I10" s="106"/>
      <c r="J10" s="106"/>
      <c r="K10" s="106"/>
      <c r="L10" s="106"/>
      <c r="M10" s="106"/>
      <c r="N10" s="106"/>
      <c r="O10" s="106"/>
      <c r="P10" s="98" t="s">
        <v>38</v>
      </c>
      <c r="Q10" s="46" t="s">
        <v>3</v>
      </c>
      <c r="R10" s="36">
        <f t="shared" ref="R10:R11" si="0">IF(Q10="",0,IF(Q10=P10,1,-1))</f>
        <v>1</v>
      </c>
      <c r="S10" s="81"/>
      <c r="T10" s="81"/>
    </row>
    <row r="11" spans="1:27" ht="12.75" customHeight="1" x14ac:dyDescent="0.25">
      <c r="A11" s="4"/>
      <c r="B11" s="45" t="s">
        <v>2</v>
      </c>
      <c r="C11" s="106" t="s">
        <v>40</v>
      </c>
      <c r="D11" s="106"/>
      <c r="E11" s="106"/>
      <c r="F11" s="106"/>
      <c r="G11" s="151"/>
      <c r="H11" s="151"/>
      <c r="I11" s="106"/>
      <c r="J11" s="106"/>
      <c r="K11" s="106"/>
      <c r="L11" s="106"/>
      <c r="M11" s="106"/>
      <c r="N11" s="106"/>
      <c r="O11" s="106"/>
      <c r="P11" s="98" t="s">
        <v>38</v>
      </c>
      <c r="Q11" s="46" t="s">
        <v>3</v>
      </c>
      <c r="R11" s="36">
        <f t="shared" si="0"/>
        <v>1</v>
      </c>
      <c r="S11" s="81"/>
      <c r="T11" s="81"/>
    </row>
    <row r="12" spans="1:27" ht="9.75" customHeight="1" x14ac:dyDescent="0.25">
      <c r="A12" s="4"/>
      <c r="B12" s="45"/>
      <c r="C12" s="82"/>
      <c r="D12" s="82"/>
      <c r="E12" s="82"/>
      <c r="F12" s="82"/>
      <c r="G12" s="82"/>
      <c r="H12" s="82"/>
      <c r="I12" s="82"/>
      <c r="J12" s="82"/>
      <c r="K12" s="82"/>
      <c r="L12" s="82"/>
      <c r="M12" s="82"/>
      <c r="N12" s="106"/>
      <c r="O12" s="106"/>
      <c r="P12" s="106"/>
      <c r="Q12" s="106"/>
      <c r="R12" s="106"/>
      <c r="S12" s="81"/>
      <c r="T12" s="81"/>
    </row>
    <row r="13" spans="1:27" ht="27" customHeight="1" x14ac:dyDescent="0.25">
      <c r="A13" s="4"/>
      <c r="B13" s="45"/>
      <c r="C13" s="110" t="str">
        <f>IF(J13=0,"Spørgsmål om afgrænsning er ikke besvaret",IF(J13=1,"Projektet er omfattet af standardløsningen","Projektet er IKKE omfattet af standardløsningen"))</f>
        <v>Projektet er omfattet af standardløsningen</v>
      </c>
      <c r="D13" s="82"/>
      <c r="E13" s="82"/>
      <c r="F13" s="82"/>
      <c r="G13" s="82"/>
      <c r="H13" s="82"/>
      <c r="I13" s="82"/>
      <c r="J13" s="97">
        <f>MIN(R8:R11)</f>
        <v>1</v>
      </c>
      <c r="K13" s="82"/>
      <c r="L13" s="82"/>
      <c r="M13" s="82"/>
      <c r="N13" s="106"/>
      <c r="O13" s="106"/>
      <c r="P13" s="106"/>
      <c r="Q13" s="106"/>
      <c r="R13" s="106"/>
      <c r="S13" s="81"/>
      <c r="T13" s="81"/>
    </row>
    <row r="14" spans="1:27" ht="15.75" customHeight="1" x14ac:dyDescent="0.25">
      <c r="A14" s="4"/>
      <c r="B14" s="111"/>
      <c r="C14" s="49"/>
      <c r="D14" s="49"/>
      <c r="E14" s="49"/>
      <c r="F14" s="49"/>
      <c r="G14" s="49"/>
      <c r="H14" s="49"/>
      <c r="I14" s="49"/>
      <c r="J14" s="49"/>
      <c r="K14" s="112"/>
      <c r="L14" s="112"/>
      <c r="M14" s="4"/>
      <c r="N14" s="81"/>
      <c r="O14" s="81"/>
      <c r="P14" s="81"/>
      <c r="Q14" s="81"/>
      <c r="R14" s="81"/>
      <c r="S14" s="81"/>
      <c r="T14" s="81"/>
    </row>
    <row r="15" spans="1:27" s="114" customFormat="1" ht="18" customHeight="1" x14ac:dyDescent="0.25">
      <c r="A15" s="60"/>
      <c r="B15" s="222" t="s">
        <v>5</v>
      </c>
      <c r="C15" s="222"/>
      <c r="D15" s="222"/>
      <c r="E15" s="222"/>
      <c r="F15" s="222"/>
      <c r="G15" s="222"/>
      <c r="H15" s="222"/>
      <c r="I15" s="222"/>
      <c r="J15" s="222"/>
      <c r="K15" s="222"/>
      <c r="L15" s="113"/>
      <c r="M15" s="60"/>
      <c r="N15" s="101" t="s">
        <v>6</v>
      </c>
      <c r="O15" s="81"/>
      <c r="P15" s="81"/>
      <c r="Q15" s="81"/>
      <c r="R15" s="81"/>
      <c r="S15" s="81"/>
      <c r="T15" s="81"/>
      <c r="U15" s="32"/>
      <c r="V15" s="32"/>
      <c r="W15" s="32"/>
      <c r="X15" s="32"/>
      <c r="Y15" s="32"/>
      <c r="Z15" s="32"/>
      <c r="AA15" s="32"/>
    </row>
    <row r="16" spans="1:27" ht="18" x14ac:dyDescent="0.25">
      <c r="A16" s="4"/>
      <c r="B16" s="115"/>
      <c r="C16" s="103"/>
      <c r="D16" s="103"/>
      <c r="E16" s="103"/>
      <c r="F16" s="103"/>
      <c r="G16" s="153"/>
      <c r="H16" s="153"/>
      <c r="I16" s="115"/>
      <c r="J16" s="115"/>
      <c r="K16" s="116"/>
      <c r="L16" s="116"/>
      <c r="M16" s="4"/>
      <c r="N16" s="58" t="s">
        <v>23</v>
      </c>
      <c r="O16" s="45" t="e">
        <f>IF(J27="","",VLOOKUP('Tiltag 4'!J27,#REF!,2,FALSE))</f>
        <v>#REF!</v>
      </c>
      <c r="P16" s="58"/>
      <c r="Q16" s="106"/>
      <c r="R16" s="106"/>
      <c r="S16" s="135"/>
      <c r="T16" s="81"/>
    </row>
    <row r="17" spans="1:23" ht="18" x14ac:dyDescent="0.25">
      <c r="A17" s="4"/>
      <c r="B17" s="45" t="s">
        <v>24</v>
      </c>
      <c r="C17" s="228" t="s">
        <v>32</v>
      </c>
      <c r="D17" s="228"/>
      <c r="E17" s="228"/>
      <c r="F17" s="228"/>
      <c r="G17" s="228"/>
      <c r="H17" s="228"/>
      <c r="I17" s="229"/>
      <c r="J17" s="117" t="s">
        <v>30</v>
      </c>
      <c r="K17" s="116"/>
      <c r="L17" s="116"/>
      <c r="M17" s="4"/>
      <c r="N17" s="58" t="s">
        <v>15</v>
      </c>
      <c r="O17" s="96" t="e">
        <f>IF(J27="","-",IF(J17=#REF!,$I$24/$U$32/1000,IF(J17=#REF!,$G$24/$U$32/1000,"-")))</f>
        <v>#REF!</v>
      </c>
      <c r="P17" s="105" t="s">
        <v>7</v>
      </c>
      <c r="Q17" s="106"/>
      <c r="R17" s="106"/>
      <c r="S17" s="135"/>
      <c r="T17" s="81"/>
    </row>
    <row r="18" spans="1:23" ht="22.5" customHeight="1" x14ac:dyDescent="0.25">
      <c r="A18" s="4"/>
      <c r="B18" s="45"/>
      <c r="C18" s="103"/>
      <c r="D18" s="103"/>
      <c r="E18" s="103"/>
      <c r="F18" s="103"/>
      <c r="G18" s="150"/>
      <c r="H18" s="150"/>
      <c r="I18" s="83"/>
      <c r="J18" s="83"/>
      <c r="K18" s="83"/>
      <c r="L18" s="83"/>
      <c r="M18" s="4"/>
      <c r="N18" s="89"/>
      <c r="O18" s="84"/>
      <c r="P18" s="103"/>
      <c r="Q18" s="106"/>
      <c r="R18" s="106"/>
      <c r="S18" s="135"/>
      <c r="T18" s="81"/>
    </row>
    <row r="19" spans="1:23" ht="18" x14ac:dyDescent="0.25">
      <c r="A19" s="4"/>
      <c r="B19" s="45" t="s">
        <v>33</v>
      </c>
      <c r="C19" s="228" t="s">
        <v>50</v>
      </c>
      <c r="D19" s="228"/>
      <c r="E19" s="228"/>
      <c r="F19" s="228"/>
      <c r="G19" s="228"/>
      <c r="H19" s="228"/>
      <c r="I19" s="228"/>
      <c r="J19" s="83"/>
      <c r="K19" s="116"/>
      <c r="L19" s="116"/>
      <c r="M19" s="4"/>
      <c r="N19" s="90" t="s">
        <v>14</v>
      </c>
      <c r="O19" s="85" t="str">
        <f>IFERROR(VLOOKUP(J35,#REF!,3,FALSE),"")</f>
        <v/>
      </c>
      <c r="P19" s="105"/>
      <c r="Q19" s="106"/>
      <c r="R19" s="106"/>
      <c r="S19" s="135"/>
      <c r="T19" s="81"/>
    </row>
    <row r="20" spans="1:23" ht="18" customHeight="1" x14ac:dyDescent="0.25">
      <c r="A20" s="4"/>
      <c r="B20" s="115"/>
      <c r="C20" s="232" t="e">
        <f>IF(J17="","",IF(J17=#REF!,"Årligt antal","Antal"))</f>
        <v>#REF!</v>
      </c>
      <c r="D20" s="232"/>
      <c r="E20" s="233" t="e">
        <f>IF(J17="","",IF(J17=#REF!,"Varmebehov[kWh]","Årlige antal"))</f>
        <v>#REF!</v>
      </c>
      <c r="F20" s="233"/>
      <c r="G20" s="230"/>
      <c r="H20" s="230"/>
      <c r="I20" s="107" t="e">
        <f>IF(J17="","",IF(J17=#REF!,"Varmebehov[kWh]",""))</f>
        <v>#REF!</v>
      </c>
      <c r="J20" s="47"/>
      <c r="K20" s="116"/>
      <c r="L20" s="116"/>
      <c r="M20" s="4"/>
      <c r="N20" s="58" t="s">
        <v>13</v>
      </c>
      <c r="O20" s="96" t="e">
        <f>O17*U32/I40</f>
        <v>#REF!</v>
      </c>
      <c r="P20" s="105" t="s">
        <v>7</v>
      </c>
      <c r="Q20" s="106"/>
      <c r="R20" s="106"/>
      <c r="S20" s="135"/>
      <c r="T20" s="81"/>
    </row>
    <row r="21" spans="1:23" ht="18" x14ac:dyDescent="0.25">
      <c r="A21" s="4"/>
      <c r="B21" s="45"/>
      <c r="C21" s="231">
        <v>1000000</v>
      </c>
      <c r="D21" s="231"/>
      <c r="E21" s="225" t="e">
        <f>IF($J$17=#REF!,IF(M22="","",IF(AND(M22=#REF!,M21="Nej"),C21*#REF!,IF(AND(M22=#REF!,M21="Ja"),C21*#REF!,IF(AND(M22=#REF!,M21="Nej"),C21*#REF!,IF(AND(M22=#REF!,M21="Ja"),C21*#REF!,IF(AND(M22=#REF!,M21="Nej"),C21*#REF!,IF(AND(M22=#REF!,M21="Ja"),C21*#REF!,""))))))),IF($J$17=#REF!,IF(M22="","",IF(M22=#REF!,C21*#REF!,IF(M22=#REF!,C21*#REF!,"")))))</f>
        <v>#REF!</v>
      </c>
      <c r="F21" s="225"/>
      <c r="G21" s="230"/>
      <c r="H21" s="230"/>
      <c r="I21" s="94" t="e">
        <f>IF($J$17=#REF!,IF(AND(M22=#REF!,M21="Nej"),E21*#REF!,IF(AND(M22=#REF!,M21="Ja"),E21*#REF!,IF(AND(M22=#REF!,M21="Nej"),E21*#REF!,IF(AND(M22=#REF!,M21="Ja"),E21*#REF!,"")))))</f>
        <v>#REF!</v>
      </c>
      <c r="J21" s="47"/>
      <c r="K21" s="116"/>
      <c r="L21" s="116"/>
      <c r="M21" s="147" t="s">
        <v>3</v>
      </c>
      <c r="N21" s="58"/>
      <c r="O21" s="96"/>
      <c r="P21" s="131"/>
      <c r="Q21" s="132"/>
      <c r="R21" s="132"/>
      <c r="S21" s="135"/>
      <c r="T21" s="81"/>
    </row>
    <row r="22" spans="1:23" ht="18.75" thickBot="1" x14ac:dyDescent="0.3">
      <c r="A22" s="4"/>
      <c r="B22" s="45"/>
      <c r="C22" s="94" t="s">
        <v>37</v>
      </c>
      <c r="D22" s="224" t="s">
        <v>47</v>
      </c>
      <c r="E22" s="224"/>
      <c r="F22" s="138"/>
      <c r="G22" s="230"/>
      <c r="H22" s="230"/>
      <c r="I22" s="94" t="e">
        <f>IF($J$17=#REF!,IF(AND(C22=#REF!,F22="Nej"),G22*#REF!,IF(AND(C22=#REF!,F22="Ja"),G22*#REF!,IF(AND(C22=#REF!,F22="Nej"),G22*#REF!,IF(AND(C22=#REF!,F22="Ja"),G22*#REF!,"")))))</f>
        <v>#REF!</v>
      </c>
      <c r="J22" s="47"/>
      <c r="K22" s="116"/>
      <c r="L22" s="116"/>
      <c r="M22" s="157" t="s">
        <v>37</v>
      </c>
      <c r="N22" s="55" t="s">
        <v>43</v>
      </c>
      <c r="O22" s="134" t="s">
        <v>44</v>
      </c>
      <c r="P22" s="61"/>
      <c r="Q22" s="61"/>
      <c r="R22" s="59"/>
      <c r="S22" s="135"/>
      <c r="T22" s="81"/>
    </row>
    <row r="23" spans="1:23" ht="18.75" thickBot="1" x14ac:dyDescent="0.3">
      <c r="A23" s="4"/>
      <c r="B23" s="45"/>
      <c r="C23" s="94" t="s">
        <v>37</v>
      </c>
      <c r="D23" s="224"/>
      <c r="E23" s="224"/>
      <c r="F23" s="138"/>
      <c r="G23" s="230"/>
      <c r="H23" s="230"/>
      <c r="I23" s="94" t="e">
        <f>IF($J$17=#REF!,IF(AND(C23=#REF!,F23="Nej"),G23*#REF!,IF(AND(C23=#REF!,F23="Ja"),G23*#REF!,IF(AND(C23=#REF!,F23="Nej"),G23*#REF!,IF(AND(C23=#REF!,F23="Ja"),G23*#REF!,"")))))</f>
        <v>#REF!</v>
      </c>
      <c r="J23" s="47"/>
      <c r="K23" s="116"/>
      <c r="L23" s="116"/>
      <c r="M23" s="4"/>
      <c r="N23" s="91" t="s">
        <v>25</v>
      </c>
      <c r="O23" s="92" t="str">
        <f>IFERROR(IF(AND(O17="-",O20="-"),"-",O17-O20),"-")</f>
        <v>-</v>
      </c>
      <c r="P23" s="223" t="s">
        <v>7</v>
      </c>
      <c r="Q23" s="223"/>
      <c r="R23" s="223"/>
      <c r="S23" s="136"/>
      <c r="T23" s="81"/>
    </row>
    <row r="24" spans="1:23" ht="18" customHeight="1" x14ac:dyDescent="0.25">
      <c r="A24" s="4"/>
      <c r="B24" s="45"/>
      <c r="C24" s="86"/>
      <c r="D24" s="107"/>
      <c r="E24" s="107"/>
      <c r="F24" s="107"/>
      <c r="G24" s="94" t="e">
        <f>IF(J17=#REF!,SUM(G21:H23),"")</f>
        <v>#REF!</v>
      </c>
      <c r="H24" s="124"/>
      <c r="I24" s="146" t="e">
        <f>IF(J17=#REF!,SUM(I21:I23),"")</f>
        <v>#REF!</v>
      </c>
      <c r="J24" s="145"/>
      <c r="K24" s="116"/>
      <c r="L24" s="116"/>
      <c r="M24" s="4"/>
      <c r="N24" s="81"/>
      <c r="O24" s="81"/>
      <c r="P24" s="81"/>
      <c r="Q24" s="81"/>
      <c r="R24" s="81"/>
      <c r="S24" s="81"/>
      <c r="T24" s="81"/>
    </row>
    <row r="25" spans="1:23" ht="18" customHeight="1" x14ac:dyDescent="0.25">
      <c r="A25" s="4"/>
      <c r="B25" s="45"/>
      <c r="C25" s="86"/>
      <c r="D25" s="86"/>
      <c r="E25" s="102"/>
      <c r="F25" s="102"/>
      <c r="G25" s="149"/>
      <c r="H25" s="149"/>
      <c r="I25" s="102"/>
      <c r="J25" s="102"/>
      <c r="K25" s="102"/>
      <c r="L25" s="102"/>
      <c r="M25" s="4"/>
      <c r="N25" s="87" t="s">
        <v>34</v>
      </c>
      <c r="O25" s="81"/>
      <c r="P25" s="81"/>
      <c r="Q25" s="81"/>
      <c r="R25" s="81"/>
      <c r="S25" s="81"/>
      <c r="T25" s="81"/>
    </row>
    <row r="26" spans="1:23" ht="24" customHeight="1" x14ac:dyDescent="0.25">
      <c r="A26" s="4"/>
      <c r="B26" s="45"/>
      <c r="C26" s="86"/>
      <c r="D26" s="86"/>
      <c r="E26" s="86"/>
      <c r="F26" s="86"/>
      <c r="G26" s="153"/>
      <c r="H26" s="153"/>
      <c r="I26" s="115"/>
      <c r="J26" s="115"/>
      <c r="K26" s="116"/>
      <c r="L26" s="116"/>
      <c r="M26" s="4"/>
      <c r="O26" s="81"/>
      <c r="P26" s="81"/>
      <c r="Q26" s="81"/>
      <c r="R26" s="81"/>
      <c r="S26" s="81"/>
      <c r="T26" s="81"/>
    </row>
    <row r="27" spans="1:23" ht="18" customHeight="1" x14ac:dyDescent="0.25">
      <c r="A27" s="4"/>
      <c r="B27" s="118" t="s">
        <v>35</v>
      </c>
      <c r="C27" s="226" t="s">
        <v>26</v>
      </c>
      <c r="D27" s="226"/>
      <c r="E27" s="226"/>
      <c r="F27" s="119"/>
      <c r="G27" s="120"/>
      <c r="H27" s="150"/>
      <c r="I27" s="104"/>
      <c r="J27" s="121" t="s">
        <v>10</v>
      </c>
      <c r="K27" s="47"/>
      <c r="L27" s="47"/>
      <c r="M27" s="4"/>
      <c r="N27" s="116"/>
      <c r="O27" s="116"/>
      <c r="P27" s="116"/>
      <c r="Q27" s="116"/>
      <c r="R27" s="116"/>
      <c r="S27" s="81"/>
      <c r="T27" s="81"/>
    </row>
    <row r="28" spans="1:23" ht="22.5" customHeight="1" x14ac:dyDescent="0.25">
      <c r="A28" s="4"/>
      <c r="B28" s="118"/>
      <c r="C28" s="118"/>
      <c r="D28" s="118"/>
      <c r="E28" s="118"/>
      <c r="F28" s="119"/>
      <c r="G28" s="120"/>
      <c r="H28" s="150"/>
      <c r="I28" s="103"/>
      <c r="J28" s="103"/>
      <c r="K28" s="103"/>
      <c r="L28" s="47"/>
      <c r="M28" s="4"/>
      <c r="N28" s="116"/>
      <c r="O28" s="116"/>
      <c r="P28" s="116"/>
      <c r="Q28" s="116"/>
      <c r="R28" s="116"/>
      <c r="S28" s="81"/>
      <c r="T28" s="81"/>
    </row>
    <row r="29" spans="1:23" ht="18" x14ac:dyDescent="0.25">
      <c r="A29" s="4"/>
      <c r="B29" s="118"/>
      <c r="C29" s="120"/>
      <c r="D29" s="120"/>
      <c r="E29" s="120"/>
      <c r="F29" s="120"/>
      <c r="G29" s="120"/>
      <c r="H29" s="120"/>
      <c r="I29" s="120"/>
      <c r="J29" s="120"/>
      <c r="K29" s="47"/>
      <c r="L29" s="47"/>
      <c r="M29" s="4"/>
      <c r="N29" s="120"/>
      <c r="O29" s="120"/>
      <c r="P29" s="120"/>
      <c r="Q29" s="120"/>
      <c r="R29" s="120"/>
      <c r="S29" s="81"/>
      <c r="T29" s="81"/>
    </row>
    <row r="30" spans="1:23" ht="24" customHeight="1" x14ac:dyDescent="0.25">
      <c r="A30" s="4"/>
      <c r="B30" s="152" t="s">
        <v>36</v>
      </c>
      <c r="C30" s="227" t="s">
        <v>48</v>
      </c>
      <c r="D30" s="227"/>
      <c r="E30" s="227"/>
      <c r="F30" s="227"/>
      <c r="G30" s="227"/>
      <c r="H30" s="227"/>
      <c r="I30" s="227"/>
      <c r="J30" s="227"/>
      <c r="K30" s="103"/>
      <c r="L30" s="103"/>
      <c r="M30" s="4"/>
      <c r="N30" s="116"/>
      <c r="O30" s="116"/>
      <c r="P30" s="116"/>
      <c r="Q30" s="116"/>
      <c r="R30" s="116"/>
      <c r="S30" s="81"/>
      <c r="T30" s="81"/>
    </row>
    <row r="31" spans="1:23" ht="21.75" customHeight="1" x14ac:dyDescent="0.25">
      <c r="A31" s="4"/>
      <c r="B31" s="152"/>
      <c r="C31" s="47"/>
      <c r="D31" s="47"/>
      <c r="E31" s="242"/>
      <c r="F31" s="242"/>
      <c r="G31" s="242"/>
      <c r="H31" s="152"/>
      <c r="I31" s="152"/>
      <c r="J31" s="152"/>
      <c r="K31" s="103"/>
      <c r="L31" s="103"/>
      <c r="M31" s="4"/>
      <c r="N31" s="120"/>
      <c r="O31" s="120"/>
      <c r="P31" s="120"/>
      <c r="Q31" s="120"/>
      <c r="R31" s="120"/>
      <c r="S31" s="81"/>
      <c r="T31" s="81"/>
      <c r="U31" s="237" t="s">
        <v>28</v>
      </c>
      <c r="V31" s="237"/>
      <c r="W31" s="237"/>
    </row>
    <row r="32" spans="1:23" ht="18" x14ac:dyDescent="0.25">
      <c r="A32" s="4"/>
      <c r="B32" s="152"/>
      <c r="C32" s="47"/>
      <c r="D32" s="47"/>
      <c r="E32" s="152"/>
      <c r="F32" s="155"/>
      <c r="G32" s="155"/>
      <c r="H32" s="152"/>
      <c r="I32" s="152"/>
      <c r="J32" s="242"/>
      <c r="K32" s="242"/>
      <c r="L32" s="103"/>
      <c r="M32" s="81"/>
      <c r="N32" s="116"/>
      <c r="O32" s="116"/>
      <c r="P32" s="116"/>
      <c r="Q32" s="116"/>
      <c r="R32" s="116"/>
      <c r="S32" s="81"/>
      <c r="T32" s="81"/>
      <c r="U32" s="236" t="e">
        <f>IF(OR(J33=""),"",#REF!)</f>
        <v>#REF!</v>
      </c>
      <c r="V32" s="236"/>
      <c r="W32" s="236"/>
    </row>
    <row r="33" spans="1:20" ht="18" x14ac:dyDescent="0.25">
      <c r="A33" s="4"/>
      <c r="B33" s="118" t="s">
        <v>49</v>
      </c>
      <c r="C33" s="243" t="s">
        <v>52</v>
      </c>
      <c r="D33" s="243"/>
      <c r="E33" s="243"/>
      <c r="F33" s="243"/>
      <c r="G33" s="243"/>
      <c r="H33" s="243"/>
      <c r="I33" s="244"/>
      <c r="J33" s="154">
        <v>1000</v>
      </c>
      <c r="K33" s="150"/>
      <c r="L33" s="118"/>
      <c r="M33" s="81"/>
      <c r="N33" s="116"/>
      <c r="O33" s="116"/>
      <c r="P33" s="116"/>
      <c r="Q33" s="116"/>
      <c r="R33" s="116"/>
      <c r="S33" s="81"/>
      <c r="T33" s="81"/>
    </row>
    <row r="34" spans="1:20" ht="18" x14ac:dyDescent="0.25">
      <c r="A34" s="81"/>
      <c r="B34" s="118"/>
      <c r="C34" s="120"/>
      <c r="D34" s="120"/>
      <c r="E34" s="120"/>
      <c r="F34" s="120"/>
      <c r="G34" s="120"/>
      <c r="H34" s="120"/>
      <c r="I34" s="120"/>
      <c r="J34" s="120"/>
      <c r="K34" s="103"/>
      <c r="L34" s="103"/>
      <c r="M34" s="81"/>
      <c r="N34" s="120"/>
      <c r="O34" s="120"/>
      <c r="P34" s="120"/>
      <c r="Q34" s="120"/>
      <c r="R34" s="120"/>
      <c r="S34" s="81"/>
      <c r="T34" s="81"/>
    </row>
    <row r="35" spans="1:20" ht="18" x14ac:dyDescent="0.25">
      <c r="A35" s="81"/>
      <c r="B35" s="118" t="s">
        <v>27</v>
      </c>
      <c r="C35" s="238" t="s">
        <v>29</v>
      </c>
      <c r="D35" s="238"/>
      <c r="E35" s="238"/>
      <c r="F35" s="238"/>
      <c r="G35" s="238"/>
      <c r="H35" s="238"/>
      <c r="I35" s="239"/>
      <c r="J35" s="127" t="s">
        <v>21</v>
      </c>
      <c r="K35" s="103"/>
      <c r="L35" s="103"/>
      <c r="M35" s="81"/>
      <c r="N35" s="116"/>
      <c r="O35" s="116"/>
      <c r="P35" s="116"/>
      <c r="Q35" s="116"/>
      <c r="R35" s="116"/>
      <c r="S35" s="81"/>
      <c r="T35" s="81"/>
    </row>
    <row r="36" spans="1:20" ht="18" x14ac:dyDescent="0.25">
      <c r="A36" s="81"/>
      <c r="B36" s="118"/>
      <c r="C36" s="141"/>
      <c r="D36" s="141"/>
      <c r="E36" s="141"/>
      <c r="F36" s="141"/>
      <c r="G36" s="141"/>
      <c r="H36" s="141"/>
      <c r="I36" s="139"/>
      <c r="J36" s="139"/>
      <c r="K36" s="122"/>
      <c r="L36" s="103"/>
      <c r="M36" s="81"/>
      <c r="N36" s="116"/>
      <c r="O36" s="116"/>
      <c r="P36" s="116"/>
      <c r="Q36" s="116"/>
      <c r="R36" s="116"/>
      <c r="S36" s="81"/>
      <c r="T36" s="81"/>
    </row>
    <row r="37" spans="1:20" ht="18" customHeight="1" x14ac:dyDescent="0.25">
      <c r="A37" s="81"/>
      <c r="B37" s="118"/>
      <c r="C37" s="240"/>
      <c r="D37" s="240"/>
      <c r="E37" s="240"/>
      <c r="F37" s="240"/>
      <c r="G37" s="240"/>
      <c r="H37" s="241"/>
      <c r="I37" s="128"/>
      <c r="J37" s="142" t="e">
        <f>IF(#REF!&gt;2,"",IF(J35="Fjernvarme",1,IF(I37="","",IF(J35='[1]Grise - regneark'!C28,"100%",I37))))</f>
        <v>#REF!</v>
      </c>
      <c r="K37" s="103"/>
      <c r="L37" s="103"/>
      <c r="M37" s="81"/>
      <c r="N37" s="116"/>
      <c r="O37" s="116"/>
      <c r="P37" s="116"/>
      <c r="Q37" s="116"/>
      <c r="R37" s="116"/>
      <c r="S37" s="81"/>
      <c r="T37" s="81"/>
    </row>
    <row r="38" spans="1:20" s="125" customFormat="1" ht="4.5" customHeight="1" x14ac:dyDescent="0.25">
      <c r="A38" s="123"/>
      <c r="B38" s="124"/>
      <c r="C38" s="139"/>
      <c r="D38" s="139"/>
      <c r="E38" s="139"/>
      <c r="F38" s="139"/>
      <c r="G38" s="139"/>
      <c r="H38" s="139"/>
      <c r="I38" s="139"/>
      <c r="J38" s="139"/>
      <c r="K38" s="83"/>
      <c r="L38" s="83"/>
      <c r="M38" s="123"/>
      <c r="N38" s="120"/>
      <c r="O38" s="120"/>
      <c r="P38" s="120"/>
      <c r="Q38" s="120"/>
      <c r="R38" s="120"/>
      <c r="S38" s="81"/>
      <c r="T38" s="81"/>
    </row>
    <row r="39" spans="1:20" ht="17.45" customHeight="1" x14ac:dyDescent="0.25">
      <c r="A39" s="81"/>
      <c r="B39" s="118" t="s">
        <v>51</v>
      </c>
      <c r="C39" s="156" t="e">
        <f>IF(#REF!&gt;2,"Størrelse/varmeydelse på nye varmekilde [kW]","")</f>
        <v>#REF!</v>
      </c>
      <c r="D39" s="156"/>
      <c r="E39" s="158"/>
      <c r="F39" s="158"/>
      <c r="G39" s="158"/>
      <c r="H39" s="158"/>
      <c r="I39" s="47"/>
      <c r="J39" s="148">
        <v>40</v>
      </c>
      <c r="K39" s="103"/>
      <c r="L39" s="103"/>
      <c r="M39" s="81"/>
      <c r="N39" s="116"/>
      <c r="O39" s="116"/>
      <c r="P39" s="116"/>
      <c r="Q39" s="116"/>
      <c r="R39" s="116"/>
      <c r="S39" s="81"/>
      <c r="T39" s="81"/>
    </row>
    <row r="40" spans="1:20" ht="18" x14ac:dyDescent="0.25">
      <c r="A40" s="81"/>
      <c r="B40" s="118"/>
      <c r="C40" s="143"/>
      <c r="D40" s="143"/>
      <c r="E40" s="234"/>
      <c r="F40" s="234"/>
      <c r="G40" s="234"/>
      <c r="H40" s="234"/>
      <c r="I40" s="235" t="e">
        <f>IF(OR(J35="",J33="",),"",VLOOKUP(J35,#REF!,2,FALSE))</f>
        <v>#REF!</v>
      </c>
      <c r="J40" s="235"/>
      <c r="K40" s="103"/>
      <c r="L40" s="103"/>
      <c r="M40" s="81"/>
      <c r="N40" s="116"/>
      <c r="O40" s="116"/>
      <c r="P40" s="116"/>
      <c r="Q40" s="116"/>
      <c r="R40" s="116"/>
      <c r="S40" s="81"/>
      <c r="T40" s="81"/>
    </row>
    <row r="41" spans="1:20" ht="18" x14ac:dyDescent="0.25">
      <c r="A41" s="81"/>
      <c r="B41" s="124"/>
      <c r="C41" s="143"/>
      <c r="D41" s="143"/>
      <c r="E41" s="144"/>
      <c r="F41" s="144"/>
      <c r="G41" s="144"/>
      <c r="H41" s="144"/>
      <c r="I41" s="140"/>
      <c r="J41" s="140"/>
      <c r="K41" s="83"/>
      <c r="L41" s="83"/>
      <c r="M41" s="81"/>
      <c r="N41" s="116"/>
      <c r="O41" s="116"/>
      <c r="P41" s="116"/>
      <c r="Q41" s="116"/>
      <c r="R41" s="116"/>
      <c r="S41" s="81"/>
      <c r="T41" s="81"/>
    </row>
    <row r="42" spans="1:20" ht="12.75" customHeight="1" x14ac:dyDescent="0.25">
      <c r="A42" s="81"/>
      <c r="B42" s="83"/>
      <c r="C42" s="137"/>
      <c r="D42" s="137"/>
      <c r="E42" s="137"/>
      <c r="F42" s="137"/>
      <c r="G42" s="137"/>
      <c r="H42" s="137"/>
      <c r="I42" s="137"/>
      <c r="J42" s="137"/>
      <c r="K42" s="83"/>
      <c r="L42" s="83"/>
      <c r="M42" s="81"/>
      <c r="N42" s="116"/>
      <c r="O42" s="116"/>
      <c r="P42" s="116"/>
      <c r="Q42" s="116"/>
      <c r="R42" s="116"/>
      <c r="S42" s="81"/>
      <c r="T42" s="81"/>
    </row>
    <row r="43" spans="1:20" ht="12.75" customHeight="1" x14ac:dyDescent="0.25">
      <c r="A43" s="81"/>
      <c r="B43" s="83"/>
      <c r="C43" s="137"/>
      <c r="D43" s="137"/>
      <c r="E43" s="137"/>
      <c r="F43" s="137"/>
      <c r="G43" s="137"/>
      <c r="H43" s="137"/>
      <c r="I43" s="137"/>
      <c r="J43" s="137"/>
      <c r="K43" s="83"/>
      <c r="L43" s="83"/>
      <c r="M43" s="81"/>
      <c r="N43" s="81"/>
      <c r="O43" s="81"/>
      <c r="P43" s="81"/>
      <c r="Q43" s="81"/>
      <c r="R43" s="81"/>
      <c r="S43" s="81"/>
      <c r="T43" s="81"/>
    </row>
    <row r="44" spans="1:20" ht="12.75" customHeight="1" x14ac:dyDescent="0.25">
      <c r="A44" s="81"/>
      <c r="B44" s="83"/>
      <c r="C44" s="83"/>
      <c r="D44" s="83"/>
      <c r="E44" s="83"/>
      <c r="F44" s="83"/>
      <c r="G44" s="83"/>
      <c r="H44" s="83"/>
      <c r="I44" s="137"/>
      <c r="J44" s="137"/>
      <c r="K44" s="83"/>
      <c r="L44" s="83"/>
      <c r="M44" s="81"/>
      <c r="N44" s="81"/>
      <c r="O44" s="81"/>
      <c r="P44" s="81"/>
      <c r="Q44" s="81"/>
      <c r="R44" s="81"/>
      <c r="S44" s="81"/>
      <c r="T44" s="81"/>
    </row>
    <row r="45" spans="1:20" ht="12.75" customHeight="1" x14ac:dyDescent="0.25">
      <c r="A45" s="81"/>
      <c r="B45" s="83"/>
      <c r="C45" s="83"/>
      <c r="D45" s="83"/>
      <c r="E45" s="83"/>
      <c r="F45" s="83"/>
      <c r="G45" s="83"/>
      <c r="H45" s="83"/>
      <c r="I45" s="137"/>
      <c r="J45" s="137"/>
      <c r="K45" s="83"/>
      <c r="L45" s="83"/>
      <c r="M45" s="81"/>
      <c r="N45" s="81"/>
      <c r="O45" s="81"/>
      <c r="P45" s="81"/>
      <c r="Q45" s="81"/>
      <c r="R45" s="81"/>
      <c r="S45" s="81"/>
      <c r="T45" s="81"/>
    </row>
    <row r="46" spans="1:20" ht="12.75" customHeight="1" x14ac:dyDescent="0.25">
      <c r="A46" s="81"/>
      <c r="B46" s="83"/>
      <c r="C46" s="83"/>
      <c r="D46" s="83"/>
      <c r="E46" s="83"/>
      <c r="F46" s="83"/>
      <c r="G46" s="83"/>
      <c r="H46" s="83"/>
      <c r="I46" s="137"/>
      <c r="J46" s="137"/>
      <c r="K46" s="83"/>
      <c r="L46" s="83"/>
      <c r="M46" s="81"/>
      <c r="N46" s="81"/>
      <c r="O46" s="81"/>
      <c r="P46" s="81"/>
      <c r="Q46" s="81"/>
      <c r="R46" s="81"/>
      <c r="S46" s="81"/>
      <c r="T46" s="81"/>
    </row>
    <row r="47" spans="1:20" ht="12.75" customHeight="1" x14ac:dyDescent="0.25">
      <c r="A47" s="81"/>
      <c r="B47" s="83"/>
      <c r="C47" s="83"/>
      <c r="D47" s="83"/>
      <c r="E47" s="83"/>
      <c r="F47" s="83"/>
      <c r="G47" s="83"/>
      <c r="H47" s="83"/>
      <c r="I47" s="83"/>
      <c r="J47" s="83"/>
      <c r="K47" s="83"/>
      <c r="L47" s="83"/>
      <c r="M47" s="81"/>
      <c r="N47" s="81"/>
      <c r="O47" s="81"/>
      <c r="P47" s="81"/>
      <c r="Q47" s="81"/>
      <c r="R47" s="81"/>
      <c r="S47" s="81"/>
      <c r="T47" s="81"/>
    </row>
    <row r="48" spans="1:20" ht="12.75" customHeight="1" x14ac:dyDescent="0.25">
      <c r="A48" s="81"/>
      <c r="B48" s="83"/>
      <c r="C48" s="83"/>
      <c r="D48" s="83"/>
      <c r="E48" s="83"/>
      <c r="F48" s="83"/>
      <c r="G48" s="83"/>
      <c r="H48" s="83"/>
      <c r="I48" s="83"/>
      <c r="J48" s="83"/>
      <c r="K48" s="83"/>
      <c r="L48" s="83"/>
      <c r="M48" s="81"/>
      <c r="N48" s="81"/>
      <c r="O48" s="81"/>
      <c r="P48" s="81"/>
      <c r="Q48" s="81"/>
      <c r="R48" s="81"/>
      <c r="S48" s="81"/>
      <c r="T48" s="81"/>
    </row>
    <row r="49" spans="1:20" ht="12.75" customHeight="1" x14ac:dyDescent="0.25">
      <c r="A49" s="81"/>
      <c r="B49" s="83"/>
      <c r="C49" s="83"/>
      <c r="D49" s="83"/>
      <c r="E49" s="83"/>
      <c r="F49" s="83"/>
      <c r="G49" s="83"/>
      <c r="H49" s="83"/>
      <c r="I49" s="83"/>
      <c r="J49" s="83"/>
      <c r="K49" s="83"/>
      <c r="L49" s="83"/>
      <c r="M49" s="81"/>
      <c r="N49" s="81"/>
      <c r="O49" s="81"/>
      <c r="P49" s="81"/>
      <c r="Q49" s="81"/>
      <c r="R49" s="81"/>
      <c r="S49" s="81"/>
      <c r="T49" s="81"/>
    </row>
    <row r="50" spans="1:20" ht="12.75" customHeight="1" x14ac:dyDescent="0.25">
      <c r="A50" s="81"/>
      <c r="B50" s="83"/>
      <c r="C50" s="83"/>
      <c r="D50" s="83"/>
      <c r="E50" s="83"/>
      <c r="F50" s="83"/>
      <c r="G50" s="83"/>
      <c r="H50" s="83"/>
      <c r="I50" s="83"/>
      <c r="J50" s="83"/>
      <c r="K50" s="83"/>
      <c r="L50" s="83"/>
      <c r="M50" s="81"/>
      <c r="N50" s="81"/>
      <c r="O50" s="81"/>
      <c r="P50" s="81"/>
      <c r="Q50" s="81"/>
      <c r="R50" s="81"/>
      <c r="S50" s="81"/>
      <c r="T50" s="81"/>
    </row>
    <row r="51" spans="1:20" ht="12.75" customHeight="1" x14ac:dyDescent="0.25">
      <c r="A51" s="99"/>
      <c r="B51" s="99"/>
      <c r="C51" s="99"/>
      <c r="D51" s="99"/>
      <c r="E51" s="99"/>
      <c r="F51" s="99"/>
      <c r="G51" s="99"/>
      <c r="H51" s="99"/>
      <c r="I51" s="99"/>
      <c r="J51" s="99"/>
      <c r="K51" s="99"/>
      <c r="L51" s="99"/>
      <c r="M51" s="99"/>
      <c r="N51" s="81"/>
      <c r="O51" s="81"/>
      <c r="P51" s="81"/>
      <c r="Q51" s="81"/>
      <c r="R51" s="81"/>
      <c r="S51" s="99"/>
      <c r="T51" s="81"/>
    </row>
    <row r="52" spans="1:20" ht="12.75" customHeight="1" x14ac:dyDescent="0.25">
      <c r="A52" s="43"/>
      <c r="B52" s="43"/>
      <c r="C52" s="43"/>
      <c r="D52" s="43"/>
      <c r="E52" s="43"/>
      <c r="F52" s="43"/>
      <c r="G52" s="43"/>
      <c r="H52" s="43"/>
      <c r="I52" s="43"/>
      <c r="J52" s="43"/>
      <c r="K52" s="43"/>
      <c r="L52" s="43"/>
      <c r="M52" s="43"/>
      <c r="N52" s="43"/>
      <c r="O52" s="43"/>
      <c r="P52" s="43"/>
      <c r="Q52" s="43"/>
      <c r="R52" s="43"/>
      <c r="S52" s="43"/>
      <c r="T52" s="81"/>
    </row>
    <row r="53" spans="1:20" ht="12.75" customHeight="1" x14ac:dyDescent="0.25">
      <c r="A53" s="43"/>
      <c r="B53" s="43"/>
      <c r="C53" s="43"/>
      <c r="D53" s="43"/>
      <c r="E53" s="43"/>
      <c r="F53" s="43"/>
      <c r="G53" s="43"/>
      <c r="H53" s="43"/>
      <c r="I53" s="43"/>
      <c r="J53" s="43"/>
      <c r="K53" s="43"/>
      <c r="L53" s="43"/>
      <c r="M53" s="43"/>
      <c r="N53" s="43"/>
      <c r="O53" s="43"/>
      <c r="P53" s="43"/>
      <c r="Q53" s="43"/>
      <c r="R53" s="43"/>
      <c r="S53" s="43"/>
      <c r="T53" s="81"/>
    </row>
    <row r="54" spans="1:20" ht="12.75" customHeight="1" x14ac:dyDescent="0.25">
      <c r="A54" s="43"/>
      <c r="B54" s="43"/>
      <c r="C54" s="43"/>
      <c r="D54" s="43"/>
      <c r="E54" s="43"/>
      <c r="F54" s="43"/>
      <c r="G54" s="43"/>
      <c r="H54" s="43"/>
      <c r="I54" s="43"/>
      <c r="J54" s="43"/>
      <c r="K54" s="43"/>
      <c r="L54" s="43"/>
      <c r="M54" s="43"/>
      <c r="N54" s="43"/>
      <c r="O54" s="43"/>
      <c r="P54" s="43"/>
      <c r="Q54" s="43"/>
      <c r="R54" s="43"/>
      <c r="S54" s="43"/>
      <c r="T54" s="81"/>
    </row>
    <row r="55" spans="1:20" ht="12.75" customHeight="1" x14ac:dyDescent="0.25">
      <c r="A55" s="43"/>
      <c r="B55" s="43"/>
      <c r="C55" s="43"/>
      <c r="D55" s="43"/>
      <c r="E55" s="43"/>
      <c r="F55" s="43"/>
      <c r="G55" s="43"/>
      <c r="H55" s="43"/>
      <c r="I55" s="43"/>
      <c r="J55" s="43"/>
      <c r="K55" s="43"/>
      <c r="L55" s="43"/>
      <c r="M55" s="43"/>
      <c r="N55" s="43"/>
      <c r="O55" s="43"/>
      <c r="P55" s="43"/>
      <c r="Q55" s="43"/>
      <c r="R55" s="43"/>
      <c r="S55" s="43"/>
      <c r="T55" s="81"/>
    </row>
    <row r="56" spans="1:20" ht="12.75" customHeight="1" x14ac:dyDescent="0.25">
      <c r="A56" s="43"/>
      <c r="B56" s="43"/>
      <c r="C56" s="43"/>
      <c r="D56" s="43"/>
      <c r="E56" s="43"/>
      <c r="F56" s="43"/>
      <c r="G56" s="43"/>
      <c r="H56" s="43"/>
      <c r="I56" s="43"/>
      <c r="J56" s="43"/>
      <c r="K56" s="43"/>
      <c r="L56" s="43"/>
      <c r="M56" s="43"/>
      <c r="N56" s="43"/>
      <c r="O56" s="43"/>
      <c r="P56" s="43"/>
      <c r="Q56" s="43"/>
      <c r="R56" s="43"/>
      <c r="S56" s="43"/>
      <c r="T56" s="81"/>
    </row>
    <row r="57" spans="1:20" ht="12.75" customHeight="1" x14ac:dyDescent="0.25">
      <c r="A57" s="43"/>
      <c r="B57" s="43"/>
      <c r="C57" s="43"/>
      <c r="D57" s="43"/>
      <c r="E57" s="43"/>
      <c r="F57" s="43"/>
      <c r="G57" s="43"/>
      <c r="H57" s="43"/>
      <c r="I57" s="43"/>
      <c r="J57" s="43"/>
      <c r="K57" s="43"/>
      <c r="L57" s="43"/>
      <c r="M57" s="43"/>
      <c r="N57" s="43"/>
      <c r="O57" s="43"/>
      <c r="P57" s="43"/>
      <c r="Q57" s="43"/>
      <c r="R57" s="43"/>
      <c r="S57" s="43"/>
      <c r="T57" s="81"/>
    </row>
    <row r="58" spans="1:20" ht="12.75" customHeight="1" x14ac:dyDescent="0.25">
      <c r="A58" s="43"/>
      <c r="B58" s="43"/>
      <c r="C58" s="43"/>
      <c r="D58" s="43"/>
      <c r="E58" s="43"/>
      <c r="F58" s="43"/>
      <c r="G58" s="43"/>
      <c r="H58" s="43"/>
      <c r="I58" s="43"/>
      <c r="J58" s="43"/>
      <c r="K58" s="43"/>
      <c r="L58" s="43"/>
      <c r="M58" s="43"/>
      <c r="N58" s="43"/>
      <c r="O58" s="43"/>
      <c r="P58" s="43"/>
      <c r="Q58" s="43"/>
      <c r="R58" s="43"/>
      <c r="S58" s="43"/>
      <c r="T58" s="81"/>
    </row>
    <row r="59" spans="1:20" ht="12.75" customHeight="1" x14ac:dyDescent="0.25">
      <c r="A59" s="43"/>
      <c r="B59" s="43"/>
      <c r="C59" s="43"/>
      <c r="D59" s="43"/>
      <c r="E59" s="43"/>
      <c r="F59" s="43"/>
      <c r="G59" s="43"/>
      <c r="H59" s="43"/>
      <c r="I59" s="43"/>
      <c r="J59" s="43"/>
      <c r="K59" s="43"/>
      <c r="L59" s="43"/>
      <c r="M59" s="43"/>
      <c r="N59" s="43"/>
      <c r="O59" s="43"/>
      <c r="P59" s="43"/>
      <c r="Q59" s="43"/>
      <c r="R59" s="43"/>
      <c r="S59" s="43"/>
      <c r="T59" s="81"/>
    </row>
    <row r="60" spans="1:20" ht="12.75" customHeight="1" x14ac:dyDescent="0.25">
      <c r="A60" s="43"/>
      <c r="B60" s="43"/>
      <c r="C60" s="43"/>
      <c r="D60" s="43"/>
      <c r="E60" s="43"/>
      <c r="F60" s="43"/>
      <c r="G60" s="43"/>
      <c r="H60" s="43"/>
      <c r="I60" s="43"/>
      <c r="J60" s="43"/>
      <c r="K60" s="43"/>
      <c r="L60" s="43"/>
      <c r="M60" s="43"/>
      <c r="N60" s="43"/>
      <c r="O60" s="43"/>
      <c r="P60" s="43"/>
      <c r="Q60" s="43"/>
      <c r="R60" s="43"/>
      <c r="S60" s="43"/>
      <c r="T60" s="81"/>
    </row>
    <row r="61" spans="1:20" ht="12.75" customHeight="1" x14ac:dyDescent="0.25">
      <c r="A61" s="43"/>
      <c r="B61" s="43"/>
      <c r="C61" s="43"/>
      <c r="D61" s="43"/>
      <c r="E61" s="43"/>
      <c r="F61" s="43"/>
      <c r="G61" s="43"/>
      <c r="H61" s="43"/>
      <c r="I61" s="43"/>
      <c r="J61" s="43"/>
      <c r="K61" s="43"/>
      <c r="L61" s="43"/>
      <c r="M61" s="43"/>
      <c r="N61" s="43"/>
      <c r="O61" s="43"/>
      <c r="P61" s="43"/>
      <c r="Q61" s="43"/>
      <c r="R61" s="43"/>
      <c r="S61" s="43"/>
      <c r="T61" s="81"/>
    </row>
    <row r="62" spans="1:20" ht="12.75" customHeight="1" x14ac:dyDescent="0.25">
      <c r="A62" s="43"/>
      <c r="B62" s="43"/>
      <c r="C62" s="43"/>
      <c r="D62" s="43"/>
      <c r="E62" s="43"/>
      <c r="F62" s="43"/>
      <c r="G62" s="43"/>
      <c r="H62" s="43"/>
      <c r="I62" s="43"/>
      <c r="J62" s="43"/>
      <c r="K62" s="43"/>
      <c r="L62" s="43"/>
      <c r="M62" s="43"/>
      <c r="N62" s="43"/>
      <c r="O62" s="43"/>
      <c r="P62" s="43"/>
      <c r="Q62" s="43"/>
      <c r="R62" s="43"/>
      <c r="S62" s="43"/>
      <c r="T62" s="81"/>
    </row>
    <row r="63" spans="1:20" ht="12.75" customHeight="1" x14ac:dyDescent="0.25">
      <c r="A63" s="43"/>
      <c r="B63" s="43"/>
      <c r="C63" s="43"/>
      <c r="D63" s="43"/>
      <c r="E63" s="43"/>
      <c r="F63" s="43"/>
      <c r="G63" s="43"/>
      <c r="H63" s="43"/>
      <c r="I63" s="43"/>
      <c r="J63" s="43"/>
      <c r="K63" s="43"/>
      <c r="L63" s="43"/>
      <c r="M63" s="43"/>
      <c r="N63" s="43"/>
      <c r="O63" s="43"/>
      <c r="P63" s="43"/>
      <c r="Q63" s="43"/>
      <c r="R63" s="43"/>
      <c r="S63" s="81"/>
      <c r="T63" s="81"/>
    </row>
  </sheetData>
  <sheetProtection sheet="1" selectLockedCells="1"/>
  <protectedRanges>
    <protectedRange sqref="I37" name="Område7"/>
    <protectedRange sqref="J39 E40:H40" name="Område1"/>
    <protectedRange sqref="V32 J33 F32:G32" name="Område2"/>
    <protectedRange sqref="J35" name="Område3"/>
    <protectedRange sqref="J27" name="Område4"/>
    <protectedRange sqref="M21:M22 C21:C23 D22:F23" name="Område5"/>
    <protectedRange sqref="J17" name="Område6"/>
  </protectedRanges>
  <mergeCells count="28">
    <mergeCell ref="E40:H40"/>
    <mergeCell ref="I40:J40"/>
    <mergeCell ref="U32:W32"/>
    <mergeCell ref="U31:W31"/>
    <mergeCell ref="C35:I35"/>
    <mergeCell ref="C37:H37"/>
    <mergeCell ref="J32:K32"/>
    <mergeCell ref="E31:G31"/>
    <mergeCell ref="C33:I33"/>
    <mergeCell ref="C27:E27"/>
    <mergeCell ref="C30:J30"/>
    <mergeCell ref="C19:I19"/>
    <mergeCell ref="C17:I17"/>
    <mergeCell ref="D23:E23"/>
    <mergeCell ref="G23:H23"/>
    <mergeCell ref="G22:H22"/>
    <mergeCell ref="C21:D21"/>
    <mergeCell ref="C20:D20"/>
    <mergeCell ref="G20:H20"/>
    <mergeCell ref="G21:H21"/>
    <mergeCell ref="E20:F20"/>
    <mergeCell ref="B6:N7"/>
    <mergeCell ref="C8:N8"/>
    <mergeCell ref="B15:K15"/>
    <mergeCell ref="B2:O4"/>
    <mergeCell ref="P23:R23"/>
    <mergeCell ref="D22:E22"/>
    <mergeCell ref="E21:F21"/>
  </mergeCells>
  <conditionalFormatting sqref="F22:G23 E21 C22:D23 C20:C21 M21:M22">
    <cfRule type="expression" dxfId="46" priority="55">
      <formula>$J$17=""</formula>
    </cfRule>
  </conditionalFormatting>
  <conditionalFormatting sqref="E20">
    <cfRule type="expression" dxfId="45" priority="54">
      <formula>$J$17=""</formula>
    </cfRule>
  </conditionalFormatting>
  <conditionalFormatting sqref="M21">
    <cfRule type="expression" dxfId="44" priority="53">
      <formula>$J$17=""</formula>
    </cfRule>
  </conditionalFormatting>
  <conditionalFormatting sqref="G23">
    <cfRule type="expression" dxfId="43" priority="51">
      <formula>$G$23=0</formula>
    </cfRule>
  </conditionalFormatting>
  <conditionalFormatting sqref="C25:L25 D24:H24 E21 F22:G23 M21:M22 D22:D23 C21:C24">
    <cfRule type="expression" dxfId="42" priority="49">
      <formula>$J$17=""</formula>
    </cfRule>
  </conditionalFormatting>
  <conditionalFormatting sqref="E39:F39 E40 C41:J41 C39 J39">
    <cfRule type="expression" dxfId="41" priority="67">
      <formula>$J$35=""</formula>
    </cfRule>
  </conditionalFormatting>
  <conditionalFormatting sqref="J37">
    <cfRule type="expression" dxfId="40" priority="24">
      <formula>$J$35=""</formula>
    </cfRule>
    <cfRule type="expression" dxfId="39" priority="25">
      <formula>$J$35="Brændselskedel"</formula>
    </cfRule>
    <cfRule type="expression" dxfId="38" priority="31">
      <formula>$J$35=""</formula>
    </cfRule>
  </conditionalFormatting>
  <conditionalFormatting sqref="C39:H39">
    <cfRule type="expression" dxfId="37" priority="32">
      <formula>$J$35=""</formula>
    </cfRule>
  </conditionalFormatting>
  <conditionalFormatting sqref="I37">
    <cfRule type="expression" dxfId="36" priority="27">
      <formula>$J$35=""</formula>
    </cfRule>
  </conditionalFormatting>
  <conditionalFormatting sqref="E21:F21">
    <cfRule type="expression" dxfId="35" priority="17">
      <formula>$J$17="Årsrapport"</formula>
    </cfRule>
  </conditionalFormatting>
  <conditionalFormatting sqref="I21 E21:F21">
    <cfRule type="expression" dxfId="34" priority="16">
      <formula>$J$17="CHR"</formula>
    </cfRule>
  </conditionalFormatting>
  <conditionalFormatting sqref="E21">
    <cfRule type="expression" dxfId="33" priority="50">
      <formula>$J$17=""</formula>
    </cfRule>
    <cfRule type="expression" dxfId="32" priority="52">
      <formula>$G$22:$H$23=0</formula>
    </cfRule>
  </conditionalFormatting>
  <conditionalFormatting sqref="I21">
    <cfRule type="expression" dxfId="31" priority="36">
      <formula>$J$17=""</formula>
    </cfRule>
  </conditionalFormatting>
  <conditionalFormatting sqref="G20:G21">
    <cfRule type="expression" dxfId="30" priority="7">
      <formula>$J$17=""</formula>
    </cfRule>
  </conditionalFormatting>
  <conditionalFormatting sqref="G20:G21">
    <cfRule type="expression" dxfId="29" priority="6">
      <formula>$G$23=0</formula>
    </cfRule>
  </conditionalFormatting>
  <conditionalFormatting sqref="G20:G21">
    <cfRule type="expression" dxfId="28" priority="5">
      <formula>$J$17=""</formula>
    </cfRule>
  </conditionalFormatting>
  <conditionalFormatting sqref="C40:D40">
    <cfRule type="expression" dxfId="27" priority="2">
      <formula>$J$35=""</formula>
    </cfRule>
  </conditionalFormatting>
  <conditionalFormatting sqref="J39">
    <cfRule type="expression" dxfId="26" priority="21">
      <formula>#REF!&gt;2</formula>
    </cfRule>
  </conditionalFormatting>
  <conditionalFormatting sqref="E21">
    <cfRule type="expression" dxfId="25" priority="45">
      <formula>$J$17=#REF!</formula>
    </cfRule>
    <cfRule type="expression" dxfId="24" priority="46">
      <formula>$J$17=#REF!</formula>
    </cfRule>
    <cfRule type="expression" dxfId="23" priority="47">
      <formula>$J$17=#REF!</formula>
    </cfRule>
    <cfRule type="expression" priority="48">
      <formula>$J$17=#REF!</formula>
    </cfRule>
    <cfRule type="expression" dxfId="22" priority="58">
      <formula>$J$17=#REF!</formula>
    </cfRule>
    <cfRule type="expression" dxfId="21" priority="59">
      <formula>$J$17=#REF!</formula>
    </cfRule>
    <cfRule type="expression" dxfId="20" priority="60">
      <formula>$J$17=#REF!</formula>
    </cfRule>
    <cfRule type="expression" priority="61">
      <formula>$J$17=#REF!</formula>
    </cfRule>
    <cfRule type="expression" dxfId="19" priority="62">
      <formula>$J$17=#REF!</formula>
    </cfRule>
    <cfRule type="expression" dxfId="18" priority="63">
      <formula>$J$17=#REF!</formula>
    </cfRule>
    <cfRule type="expression" dxfId="17" priority="64">
      <formula>$E$21=#REF!</formula>
    </cfRule>
    <cfRule type="expression" dxfId="16" priority="66">
      <formula>$J$17=#REF!</formula>
    </cfRule>
  </conditionalFormatting>
  <conditionalFormatting sqref="I21">
    <cfRule type="expression" dxfId="15" priority="41">
      <formula>$J$17=#REF!</formula>
    </cfRule>
    <cfRule type="expression" priority="42">
      <formula>$J$17=#REF!</formula>
    </cfRule>
  </conditionalFormatting>
  <dataValidations count="6">
    <dataValidation type="decimal" allowBlank="1" showInputMessage="1" showErrorMessage="1" sqref="E40:H40">
      <formula1>0.5</formula1>
      <formula2>1.05</formula2>
    </dataValidation>
    <dataValidation allowBlank="1" showErrorMessage="1" prompt="Her indtastes optælling af specifikke samlede antal lyskilder, og ikke antal lamper/lysarmaturer. Hvis der f.eks, er to, tre eller fire lyskilder i en lampe/lysaramtur, så skal der optælles hhv. to, tre eller fire lyskilder." sqref="G16:J16 G26:J26 G24 I20:I24"/>
    <dataValidation allowBlank="1" showErrorMessage="1" sqref="C17:C19"/>
    <dataValidation type="whole" allowBlank="1" showInputMessage="1" showErrorMessage="1" prompt="Indtast årgang for eksisterende kedel/ kalorifer. Årstallet kan typisk findes på kedlens mærkeplade. Hvis ansøger har to kedler eller kalorifer med samme brændsel kan en gennemsnit af årstallet benyttes" sqref="F32:G32">
      <formula1>1950</formula1>
      <formula2>2020</formula2>
    </dataValidation>
    <dataValidation type="list" allowBlank="1" showInputMessage="1" showErrorMessage="1" sqref="Q8:Q11 J27 J35">
      <formula1>#REF!</formula1>
    </dataValidation>
    <dataValidation type="list" allowBlank="1" showErrorMessage="1" error="Der kan indtastes værdier mellem 0 og 24" sqref="J17">
      <formula1>#REF!</formula1>
    </dataValidation>
  </dataValidations>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iconSet" priority="57" id="{2F716DE6-3694-46E8-AC4B-5972D305DA23}">
            <x14:iconSet iconSet="3Symbols2" custom="1">
              <x14:cfvo type="percent">
                <xm:f>0</xm:f>
              </x14:cfvo>
              <x14:cfvo type="num">
                <xm:f>-0.5</xm:f>
              </x14:cfvo>
              <x14:cfvo type="num">
                <xm:f>0.5</xm:f>
              </x14:cfvo>
              <x14:cfIcon iconSet="3Symbols2" iconId="0"/>
              <x14:cfIcon iconSet="3Symbols2" iconId="1"/>
              <x14:cfIcon iconSet="3Symbols2" iconId="2"/>
            </x14:iconSet>
          </x14:cfRule>
          <xm:sqref>R8:R11</xm:sqref>
        </x14:conditionalFormatting>
        <x14:conditionalFormatting xmlns:xm="http://schemas.microsoft.com/office/excel/2006/main">
          <x14:cfRule type="iconSet" priority="56" id="{45E63E47-CBD3-491C-A8A1-522981C8C6EA}">
            <x14:iconSet iconSet="3Symbols2" custom="1">
              <x14:cfvo type="percent">
                <xm:f>0</xm:f>
              </x14:cfvo>
              <x14:cfvo type="num">
                <xm:f>-0.5</xm:f>
              </x14:cfvo>
              <x14:cfvo type="num">
                <xm:f>0.5</xm:f>
              </x14:cfvo>
              <x14:cfIcon iconSet="3Symbols2" iconId="0"/>
              <x14:cfIcon iconSet="3Symbols2" iconId="1"/>
              <x14:cfIcon iconSet="3Symbols2" iconId="2"/>
            </x14:iconSet>
          </x14:cfRule>
          <xm:sqref>J13</xm:sqref>
        </x14:conditionalFormatting>
        <x14:conditionalFormatting xmlns:xm="http://schemas.microsoft.com/office/excel/2006/main">
          <x14:cfRule type="expression" priority="65" id="{32E57E0F-B6D1-4E9C-B0AE-312D1A431A59}">
            <xm:f>$J$17='\Users\B130824\Downloads\[bilag_5_-_standardloesning_for_udskiftning_af_braendselskedler_i_stalde_120822 (3).xlsx]Grise - regneark'!#REF!</xm:f>
            <x14:dxf/>
          </x14:cfRule>
          <xm:sqref>F22:F23 C22:D23 C21 M21:M22</xm:sqref>
        </x14:conditionalFormatting>
        <x14:conditionalFormatting xmlns:xm="http://schemas.microsoft.com/office/excel/2006/main">
          <x14:cfRule type="expression" priority="43" id="{582C0B05-A2AE-4CB4-A986-B2B89372DC15}">
            <xm:f>$J$17='\Users\B130824\Downloads\[bilag_5_-_standardloesning_for_udskiftning_af_braendselskedler_i_stalde_120822 (3).xlsx]Grise - regneark'!#REF!</xm:f>
            <x14:dxf>
              <font>
                <color theme="9" tint="0.59996337778862885"/>
              </font>
            </x14:dxf>
          </x14:cfRule>
          <x14:cfRule type="expression" priority="44" id="{B88A7E1B-A30B-4B00-9142-F249964C9095}">
            <xm:f>$J$17='\Users\B130824\Downloads\[bilag_5_-_standardloesning_for_udskiftning_af_braendselskedler_i_stalde_120822 (3).xlsx]Grise - regneark'!#REF!</xm:f>
            <x14:dxf/>
          </x14:cfRule>
          <xm:sqref>I20</xm:sqref>
        </x14:conditionalFormatting>
        <x14:conditionalFormatting xmlns:xm="http://schemas.microsoft.com/office/excel/2006/main">
          <x14:cfRule type="expression" priority="39" id="{A9634586-E1DB-477C-8B05-12E41FFF0DD5}">
            <xm:f>$J$17='\Users\B130824\Downloads\[bilag_5_-_standardloesning_for_udskiftning_af_braendselskedler_i_stalde_120822 (3).xlsx]Grise - regneark'!#REF!</xm:f>
            <x14:dxf>
              <font>
                <b/>
                <i val="0"/>
              </font>
              <fill>
                <patternFill>
                  <bgColor theme="0" tint="-0.14996795556505021"/>
                </patternFill>
              </fill>
              <border>
                <left style="thin">
                  <color auto="1"/>
                </left>
                <right style="thin">
                  <color auto="1"/>
                </right>
                <top style="thin">
                  <color auto="1"/>
                </top>
                <bottom style="thin">
                  <color auto="1"/>
                </bottom>
                <vertical/>
                <horizontal/>
              </border>
            </x14:dxf>
          </x14:cfRule>
          <xm:sqref>G24:H24</xm:sqref>
        </x14:conditionalFormatting>
        <x14:conditionalFormatting xmlns:xm="http://schemas.microsoft.com/office/excel/2006/main">
          <x14:cfRule type="expression" priority="37" id="{A239B412-4167-4C7D-BE48-EA8FF54FCF79}">
            <xm:f>$J$17='\Users\B130824\Downloads\[bilag_5_-_standardloesning_for_udskiftning_af_braendselskedler_i_stalde_120822 (3).xlsx]Grise - regneark'!#REF!</xm:f>
            <x14:dxf>
              <font>
                <b/>
                <i val="0"/>
              </font>
              <fill>
                <patternFill>
                  <bgColor theme="0" tint="-0.14996795556505021"/>
                </patternFill>
              </fill>
              <border>
                <left style="thin">
                  <color auto="1"/>
                </left>
                <right style="thin">
                  <color auto="1"/>
                </right>
                <top style="thin">
                  <color auto="1"/>
                </top>
                <bottom style="thin">
                  <color auto="1"/>
                </bottom>
                <vertical/>
                <horizontal/>
              </border>
            </x14:dxf>
          </x14:cfRule>
          <x14:cfRule type="expression" priority="38" id="{4E9194FE-DA05-472E-A8C3-61EE458BC1E6}">
            <xm:f>$J$17='\Users\B130824\Downloads\[bilag_5_-_standardloesning_for_udskiftning_af_braendselskedler_i_stalde_120822 (3).xlsx]Grise - regneark'!#REF!</xm:f>
            <x14:dxf>
              <font>
                <b/>
                <i val="0"/>
              </font>
              <fill>
                <patternFill>
                  <bgColor theme="9" tint="0.59996337778862885"/>
                </patternFill>
              </fill>
              <border>
                <left style="thin">
                  <color auto="1"/>
                </left>
                <right style="thin">
                  <color auto="1"/>
                </right>
                <top style="thin">
                  <color auto="1"/>
                </top>
                <bottom style="thin">
                  <color auto="1"/>
                </bottom>
                <vertical/>
                <horizontal/>
              </border>
            </x14:dxf>
          </x14:cfRule>
          <xm:sqref>I24</xm:sqref>
        </x14:conditionalFormatting>
        <x14:conditionalFormatting xmlns:xm="http://schemas.microsoft.com/office/excel/2006/main">
          <x14:cfRule type="expression" priority="68" id="{14F2932F-3053-4C24-A21F-A6FB65C81B3D}">
            <xm:f>$J$35='\Users\B130824\Downloads\[bilag_5_-_standardloesning_for_udskiftning_af_braendselskedler_i_stalde_120822 (3).xlsx]Grise - regneark'!#REF!</xm:f>
            <x14:dxf>
              <font>
                <color theme="9" tint="0.59996337778862885"/>
              </font>
              <fill>
                <patternFill>
                  <bgColor theme="9" tint="0.59996337778862885"/>
                </patternFill>
              </fill>
              <border>
                <left/>
                <right/>
                <top/>
                <bottom/>
                <vertical/>
                <horizontal/>
              </border>
            </x14:dxf>
          </x14:cfRule>
          <x14:cfRule type="expression" priority="69" id="{94AA2F19-F639-49CA-A1F5-4E28488F6FAD}">
            <xm:f>$J$35='\Users\B130824\Downloads\[bilag_5_-_standardloesning_for_udskiftning_af_braendselskedler_i_stalde_120822 (3).xlsx]Grise - regneark'!#REF!</xm:f>
            <x14:dxf>
              <font>
                <color theme="9" tint="0.59996337778862885"/>
              </font>
              <fill>
                <patternFill>
                  <bgColor theme="9" tint="0.59996337778862885"/>
                </patternFill>
              </fill>
              <border>
                <left/>
                <right/>
                <top/>
                <bottom/>
                <vertical/>
                <horizontal/>
              </border>
            </x14:dxf>
          </x14:cfRule>
          <xm:sqref>E39:F39 E41:F41 E40 I41 C39 C41 J39</xm:sqref>
        </x14:conditionalFormatting>
        <x14:conditionalFormatting xmlns:xm="http://schemas.microsoft.com/office/excel/2006/main">
          <x14:cfRule type="expression" priority="30" id="{73636485-9D89-46E4-AF08-136AC5BAD08E}">
            <xm:f>$J$35='\Users\B130824\Downloads\[bilag_5_-_standardloesning_for_udskiftning_af_braendselskedler_i_stalde_120822 (3).xlsx]Grise - regneark'!#REF!</xm:f>
            <x14:dxf>
              <fill>
                <patternFill>
                  <bgColor theme="0" tint="-0.14996795556505021"/>
                </patternFill>
              </fill>
              <border>
                <left style="thin">
                  <color auto="1"/>
                </left>
                <right style="thin">
                  <color auto="1"/>
                </right>
                <top style="thin">
                  <color auto="1"/>
                </top>
                <bottom style="thin">
                  <color auto="1"/>
                </bottom>
                <vertical/>
                <horizontal/>
              </border>
            </x14:dxf>
          </x14:cfRule>
          <x14:cfRule type="expression" priority="35" id="{5598BC12-46F4-4194-86EB-41AFB27D906A}">
            <xm:f>$J$35='\Users\B130824\Downloads\[bilag_5_-_standardloesning_for_udskiftning_af_braendselskedler_i_stalde_120822 (3).xlsx]Grise - regneark'!#REF!</xm:f>
            <x14:dxf>
              <font>
                <color theme="9" tint="0.59996337778862885"/>
              </font>
              <fill>
                <patternFill>
                  <bgColor theme="9" tint="0.59996337778862885"/>
                </patternFill>
              </fill>
              <border>
                <left/>
                <right/>
                <top style="thin">
                  <color auto="1"/>
                </top>
                <bottom/>
                <vertical/>
                <horizontal/>
              </border>
            </x14:dxf>
          </x14:cfRule>
          <xm:sqref>J37</xm:sqref>
        </x14:conditionalFormatting>
        <x14:conditionalFormatting xmlns:xm="http://schemas.microsoft.com/office/excel/2006/main">
          <x14:cfRule type="expression" priority="34" id="{0F9B92A8-C848-4975-9F74-40EB77C029B3}">
            <xm:f>$J$35='\Users\B130824\Downloads\[bilag_5_-_standardloesning_for_udskiftning_af_braendselskedler_i_stalde_120822 (3).xlsx]Grise - regneark'!#REF!</xm:f>
            <x14:dxf>
              <font>
                <color theme="9" tint="0.59996337778862885"/>
              </font>
              <fill>
                <patternFill>
                  <bgColor theme="9" tint="0.59996337778862885"/>
                </patternFill>
              </fill>
              <border>
                <left/>
                <right/>
                <top/>
                <bottom/>
                <vertical/>
                <horizontal/>
              </border>
            </x14:dxf>
          </x14:cfRule>
          <xm:sqref>C41:J41 E40 C39:H39 J39</xm:sqref>
        </x14:conditionalFormatting>
        <x14:conditionalFormatting xmlns:xm="http://schemas.microsoft.com/office/excel/2006/main">
          <x14:cfRule type="expression" priority="33" id="{94A1414F-CD4E-49E7-8F8B-A49E349837AC}">
            <xm:f>$J$35='\Users\B130824\Downloads\[bilag_5_-_standardloesning_for_udskiftning_af_braendselskedler_i_stalde_120822 (3).xlsx]Grise - regneark'!#REF!</xm:f>
            <x14:dxf>
              <font>
                <color theme="9" tint="0.59996337778862885"/>
              </font>
              <fill>
                <patternFill>
                  <bgColor theme="9" tint="0.59996337778862885"/>
                </patternFill>
              </fill>
              <border>
                <left/>
                <right/>
                <top/>
                <bottom/>
                <vertical/>
                <horizontal/>
              </border>
            </x14:dxf>
          </x14:cfRule>
          <xm:sqref>C39:H39</xm:sqref>
        </x14:conditionalFormatting>
        <x14:conditionalFormatting xmlns:xm="http://schemas.microsoft.com/office/excel/2006/main">
          <x14:cfRule type="expression" priority="28" id="{AC5E0AB7-15FD-41E8-88CF-1FB10BADC7F5}">
            <xm:f>$J$35='\Users\B130824\Downloads\[bilag_5_-_standardloesning_for_udskiftning_af_braendselskedler_i_stalde_120822 (3).xlsx]Grise - regneark'!#REF!</xm:f>
            <x14:dxf>
              <font>
                <color theme="9" tint="0.59996337778862885"/>
              </font>
              <fill>
                <patternFill>
                  <bgColor theme="9" tint="0.59996337778862885"/>
                </patternFill>
              </fill>
              <border>
                <left/>
                <right/>
                <top/>
                <bottom/>
                <vertical/>
                <horizontal/>
              </border>
            </x14:dxf>
          </x14:cfRule>
          <x14:cfRule type="expression" priority="29" id="{3860DF4D-86D4-461F-B131-9BE71C296ABB}">
            <xm:f>$J$35='\Users\B130824\Downloads\[bilag_5_-_standardloesning_for_udskiftning_af_braendselskedler_i_stalde_120822 (3).xlsx]Grise - regneark'!#REF!</xm:f>
            <x14:dxf>
              <font>
                <color theme="9" tint="0.59996337778862885"/>
              </font>
              <fill>
                <patternFill>
                  <bgColor theme="9" tint="0.59996337778862885"/>
                </patternFill>
              </fill>
              <border>
                <left/>
                <right/>
                <top/>
                <bottom/>
                <vertical/>
                <horizontal/>
              </border>
            </x14:dxf>
          </x14:cfRule>
          <xm:sqref>I37</xm:sqref>
        </x14:conditionalFormatting>
        <x14:conditionalFormatting xmlns:xm="http://schemas.microsoft.com/office/excel/2006/main">
          <x14:cfRule type="iconSet" priority="70" id="{7009F22B-61F7-44F9-AF94-F79A98AD6E0F}">
            <x14:iconSet iconSet="3Symbols2" custom="1">
              <x14:cfvo type="percent">
                <xm:f>0</xm:f>
              </x14:cfvo>
              <x14:cfvo type="num">
                <xm:f>-0.5</xm:f>
              </x14:cfvo>
              <x14:cfvo type="num">
                <xm:f>0.5</xm:f>
              </x14:cfvo>
              <x14:cfIcon iconSet="3Symbols2" iconId="0"/>
              <x14:cfIcon iconSet="3Symbols2" iconId="1"/>
              <x14:cfIcon iconSet="3Symbols2" iconId="2"/>
            </x14:iconSet>
          </x14:cfRule>
          <xm:sqref>K14:L14</xm:sqref>
        </x14:conditionalFormatting>
        <x14:conditionalFormatting xmlns:xm="http://schemas.microsoft.com/office/excel/2006/main">
          <x14:cfRule type="expression" priority="3" id="{97F72C2A-2E81-4D4C-BDD7-C46A89ACDD31}">
            <xm:f>$J$35='\Users\B130824\Downloads\[bilag_5_-_standardloesning_for_udskiftning_af_braendselskedler_i_stalde_120822 (3).xlsx]Grise - regneark'!#REF!</xm:f>
            <x14:dxf>
              <font>
                <color theme="9" tint="0.59996337778862885"/>
              </font>
              <fill>
                <patternFill>
                  <bgColor theme="9" tint="0.59996337778862885"/>
                </patternFill>
              </fill>
              <border>
                <left/>
                <right/>
                <top/>
                <bottom/>
                <vertical/>
                <horizontal/>
              </border>
            </x14:dxf>
          </x14:cfRule>
          <x14:cfRule type="expression" priority="4" id="{B0583EEC-59C8-416B-825B-33FB8FD75059}">
            <xm:f>$J$35='\Users\B130824\Downloads\[bilag_5_-_standardloesning_for_udskiftning_af_braendselskedler_i_stalde_120822 (3).xlsx]Grise - regneark'!#REF!</xm:f>
            <x14:dxf>
              <font>
                <color theme="9" tint="0.59996337778862885"/>
              </font>
              <fill>
                <patternFill>
                  <bgColor theme="9" tint="0.59996337778862885"/>
                </patternFill>
              </fill>
              <border>
                <left/>
                <right/>
                <top/>
                <bottom/>
                <vertical/>
                <horizontal/>
              </border>
            </x14:dxf>
          </x14:cfRule>
          <xm:sqref>C40:D40</xm:sqref>
        </x14:conditionalFormatting>
        <x14:conditionalFormatting xmlns:xm="http://schemas.microsoft.com/office/excel/2006/main">
          <x14:cfRule type="expression" priority="1" id="{9C4EC17E-9A4D-4CA9-8280-0B8AF366FF3F}">
            <xm:f>$J$35='\Users\B130824\Downloads\[bilag_5_-_standardloesning_for_udskiftning_af_braendselskedler_i_stalde_120822 (3).xlsx]Grise - regneark'!#REF!</xm:f>
            <x14:dxf>
              <font>
                <color theme="9" tint="0.59996337778862885"/>
              </font>
              <fill>
                <patternFill>
                  <bgColor theme="9" tint="0.59996337778862885"/>
                </patternFill>
              </fill>
              <border>
                <left/>
                <right/>
                <top/>
                <bottom/>
                <vertical/>
                <horizontal/>
              </border>
            </x14:dxf>
          </x14:cfRule>
          <xm:sqref>C40:D40</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B1:C29"/>
  <sheetViews>
    <sheetView zoomScaleNormal="100" workbookViewId="0">
      <selection activeCell="C29" sqref="C29"/>
    </sheetView>
  </sheetViews>
  <sheetFormatPr defaultRowHeight="15" x14ac:dyDescent="0.25"/>
  <cols>
    <col min="2" max="2" width="42.85546875" customWidth="1"/>
    <col min="3" max="3" width="16.140625" customWidth="1"/>
    <col min="4" max="4" width="21.42578125" bestFit="1" customWidth="1"/>
    <col min="5" max="5" width="7.85546875" bestFit="1" customWidth="1"/>
    <col min="6" max="6" width="14.42578125" bestFit="1" customWidth="1"/>
    <col min="7" max="7" width="21.42578125" bestFit="1" customWidth="1"/>
    <col min="8" max="8" width="34.42578125" bestFit="1" customWidth="1"/>
    <col min="9" max="9" width="13.42578125" bestFit="1" customWidth="1"/>
    <col min="10" max="10" width="12.42578125" bestFit="1" customWidth="1"/>
    <col min="13" max="13" width="13.85546875" bestFit="1" customWidth="1"/>
    <col min="14" max="14" width="33.140625" bestFit="1" customWidth="1"/>
    <col min="15" max="15" width="15" bestFit="1" customWidth="1"/>
    <col min="16" max="16" width="13.85546875" bestFit="1" customWidth="1"/>
    <col min="17" max="17" width="19.140625" bestFit="1" customWidth="1"/>
    <col min="18" max="18" width="16.140625" bestFit="1" customWidth="1"/>
    <col min="19" max="19" width="13.28515625" bestFit="1" customWidth="1"/>
    <col min="20" max="20" width="10.7109375" bestFit="1" customWidth="1"/>
  </cols>
  <sheetData>
    <row r="1" spans="2:3" x14ac:dyDescent="0.25">
      <c r="B1" s="166" t="s">
        <v>78</v>
      </c>
    </row>
    <row r="2" spans="2:3" x14ac:dyDescent="0.25">
      <c r="B2" t="s">
        <v>3</v>
      </c>
    </row>
    <row r="3" spans="2:3" x14ac:dyDescent="0.25">
      <c r="B3" t="s">
        <v>4</v>
      </c>
    </row>
    <row r="5" spans="2:3" x14ac:dyDescent="0.25">
      <c r="B5" s="166" t="s">
        <v>74</v>
      </c>
      <c r="C5" s="166" t="s">
        <v>79</v>
      </c>
    </row>
    <row r="6" spans="2:3" x14ac:dyDescent="0.25">
      <c r="B6" t="s">
        <v>83</v>
      </c>
      <c r="C6">
        <v>5300</v>
      </c>
    </row>
    <row r="7" spans="2:3" x14ac:dyDescent="0.25">
      <c r="B7" t="s">
        <v>82</v>
      </c>
      <c r="C7">
        <v>2856</v>
      </c>
    </row>
    <row r="8" spans="2:3" x14ac:dyDescent="0.25">
      <c r="B8" t="s">
        <v>77</v>
      </c>
      <c r="C8">
        <v>8400</v>
      </c>
    </row>
    <row r="9" spans="2:3" x14ac:dyDescent="0.25">
      <c r="B9" t="s">
        <v>75</v>
      </c>
      <c r="C9">
        <v>4805</v>
      </c>
    </row>
    <row r="10" spans="2:3" x14ac:dyDescent="0.25">
      <c r="B10" t="s">
        <v>76</v>
      </c>
      <c r="C10">
        <v>4248</v>
      </c>
    </row>
    <row r="13" spans="2:3" x14ac:dyDescent="0.25">
      <c r="C13" s="166" t="s">
        <v>81</v>
      </c>
    </row>
    <row r="14" spans="2:3" x14ac:dyDescent="0.25">
      <c r="B14" t="s">
        <v>71</v>
      </c>
      <c r="C14" t="e">
        <f>'Tiltag 1'!D15*'Tiltag 1'!E15*(1+20%)*'Tiltag 1'!$E$30*10^-6</f>
        <v>#N/A</v>
      </c>
    </row>
    <row r="15" spans="2:3" x14ac:dyDescent="0.25">
      <c r="B15" t="s">
        <v>80</v>
      </c>
      <c r="C15" t="e">
        <f>'Tiltag 1'!D16*'Tiltag 1'!E16*(1+20%)*'Tiltag 1'!$E$30*10^-6</f>
        <v>#N/A</v>
      </c>
    </row>
    <row r="16" spans="2:3" x14ac:dyDescent="0.25">
      <c r="B16" t="s">
        <v>60</v>
      </c>
      <c r="C16" t="e">
        <f>'Tiltag 1'!D17*'Tiltag 1'!E17*(1+20%)*'Tiltag 1'!$E$30*10^-6</f>
        <v>#N/A</v>
      </c>
    </row>
    <row r="17" spans="2:3" x14ac:dyDescent="0.25">
      <c r="B17" t="s">
        <v>62</v>
      </c>
      <c r="C17" t="e">
        <f>'Tiltag 1'!D18*'Tiltag 1'!E18*(1+20%)*'Tiltag 1'!$E$30*10^-6</f>
        <v>#N/A</v>
      </c>
    </row>
    <row r="18" spans="2:3" x14ac:dyDescent="0.25">
      <c r="B18" t="s">
        <v>61</v>
      </c>
      <c r="C18" t="e">
        <f>'Tiltag 1'!D19*'Tiltag 1'!E19*(1+20%)*'Tiltag 1'!$E$30*10^-6</f>
        <v>#N/A</v>
      </c>
    </row>
    <row r="19" spans="2:3" x14ac:dyDescent="0.25">
      <c r="B19" t="s">
        <v>63</v>
      </c>
      <c r="C19" t="e">
        <f>'Tiltag 1'!D20*'Tiltag 1'!E20*(1+20%)*'Tiltag 1'!$E$30*10^-6</f>
        <v>#N/A</v>
      </c>
    </row>
    <row r="20" spans="2:3" x14ac:dyDescent="0.25">
      <c r="B20" t="s">
        <v>64</v>
      </c>
      <c r="C20" t="e">
        <f>'Tiltag 1'!D21*'Tiltag 1'!E21*(1+20%)*'Tiltag 1'!$E$30*10^-6</f>
        <v>#N/A</v>
      </c>
    </row>
    <row r="21" spans="2:3" x14ac:dyDescent="0.25">
      <c r="B21" t="s">
        <v>65</v>
      </c>
      <c r="C21" t="e">
        <f>'Tiltag 1'!D22*'Tiltag 1'!E22*(1+20%)*'Tiltag 1'!$E$30*10^-6</f>
        <v>#N/A</v>
      </c>
    </row>
    <row r="22" spans="2:3" x14ac:dyDescent="0.25">
      <c r="B22" t="s">
        <v>66</v>
      </c>
      <c r="C22" t="e">
        <f>'Tiltag 1'!D23*'Tiltag 1'!E23*(1+20%)*'Tiltag 1'!$E$30*10^-6</f>
        <v>#N/A</v>
      </c>
    </row>
    <row r="23" spans="2:3" x14ac:dyDescent="0.25">
      <c r="B23" t="s">
        <v>67</v>
      </c>
      <c r="C23" t="e">
        <f>'Tiltag 1'!D24*'Tiltag 1'!E24*(1+20%)*'Tiltag 1'!$E$30*10^-6</f>
        <v>#N/A</v>
      </c>
    </row>
    <row r="24" spans="2:3" x14ac:dyDescent="0.25">
      <c r="B24" t="s">
        <v>68</v>
      </c>
      <c r="C24" t="e">
        <f>'Tiltag 1'!D25*'Tiltag 1'!E25*(1+20%)*'Tiltag 1'!$E$30*10^-6</f>
        <v>#N/A</v>
      </c>
    </row>
    <row r="25" spans="2:3" x14ac:dyDescent="0.25">
      <c r="B25" t="s">
        <v>69</v>
      </c>
      <c r="C25" t="e">
        <f>'Tiltag 1'!D26*'Tiltag 1'!E26*(1+20%)*'Tiltag 1'!$E$30*10^-6</f>
        <v>#N/A</v>
      </c>
    </row>
    <row r="26" spans="2:3" x14ac:dyDescent="0.25">
      <c r="B26" t="s">
        <v>70</v>
      </c>
      <c r="C26" t="e">
        <f>'Tiltag 1'!D27*'Tiltag 1'!E27*(1+20%)*'Tiltag 1'!$E$30*10^-6</f>
        <v>#N/A</v>
      </c>
    </row>
    <row r="27" spans="2:3" x14ac:dyDescent="0.25">
      <c r="B27" s="1" t="s">
        <v>45</v>
      </c>
      <c r="C27" s="168" t="e">
        <f>SUM(C14:C26)</f>
        <v>#N/A</v>
      </c>
    </row>
    <row r="28" spans="2:3" ht="15.75" thickBot="1" x14ac:dyDescent="0.3">
      <c r="B28" s="167" t="s">
        <v>46</v>
      </c>
      <c r="C28" s="169" t="e">
        <f>C27*(100%-62%)</f>
        <v>#N/A</v>
      </c>
    </row>
    <row r="29" spans="2:3" ht="15.75" thickTop="1" x14ac:dyDescent="0.25">
      <c r="C29" s="168" t="e">
        <f>C27-C28</f>
        <v>#N/A</v>
      </c>
    </row>
  </sheetData>
  <sortState ref="B6:C10">
    <sortCondition ref="B6"/>
  </sortState>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BDF22F492AE8914D8B73C3E3C23F308D" ma:contentTypeVersion="28" ma:contentTypeDescription="Opret et nyt dokument." ma:contentTypeScope="" ma:versionID="7038ba0c97d74ba78a46ea5fb1ab7418">
  <xsd:schema xmlns:xsd="http://www.w3.org/2001/XMLSchema" xmlns:xs="http://www.w3.org/2001/XMLSchema" xmlns:p="http://schemas.microsoft.com/office/2006/metadata/properties" xmlns:ns1="http://schemas.microsoft.com/sharepoint/v3" xmlns:ns2="b1cfadd8-d294-4d34-bc36-10edd03a80b3" xmlns:ns3="57e246f5-a181-4ddd-bcfa-8f2bd33c0c9c" targetNamespace="http://schemas.microsoft.com/office/2006/metadata/properties" ma:root="true" ma:fieldsID="91df54bf965dc9754d60b2dcaf88e71c" ns1:_="" ns2:_="" ns3:_="">
    <xsd:import namespace="http://schemas.microsoft.com/sharepoint/v3"/>
    <xsd:import namespace="b1cfadd8-d294-4d34-bc36-10edd03a80b3"/>
    <xsd:import namespace="57e246f5-a181-4ddd-bcfa-8f2bd33c0c9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Filtype" minOccurs="0"/>
                <xsd:element ref="ns3:SharedWithUsers" minOccurs="0"/>
                <xsd:element ref="ns3:SharedWithDetails" minOccurs="0"/>
                <xsd:element ref="ns1:_ip_UnifiedCompliancePolicyProperties" minOccurs="0"/>
                <xsd:element ref="ns1:_ip_UnifiedCompliancePolicyUIAction" minOccurs="0"/>
                <xsd:element ref="ns2:MediaServiceLoca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Egenskaber for Unified Compliance Policy" ma:hidden="true" ma:internalName="_ip_UnifiedCompliancePolicyProperties">
      <xsd:simpleType>
        <xsd:restriction base="dms:Note"/>
      </xsd:simpleType>
    </xsd:element>
    <xsd:element name="_ip_UnifiedCompliancePolicyUIAction" ma:index="21" nillable="true" ma:displayName="Handling for Unified Compliance Policy-grænseflade"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1cfadd8-d294-4d34-bc36-10edd03a80b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description="" ma:indexed="true"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Filtype" ma:index="17" nillable="true" ma:displayName="Filtype" ma:format="Dropdown" ma:indexed="true" ma:internalName="Filtype">
      <xsd:simpleType>
        <xsd:restriction base="dms:Text">
          <xsd:maxLength value="255"/>
        </xsd:restriction>
      </xsd:simpleType>
    </xsd:element>
    <xsd:element name="MediaServiceLocation" ma:index="22" nillable="true" ma:displayName="Location" ma:internalName="MediaServiceLocation" ma:readOnly="true">
      <xsd:simpleType>
        <xsd:restriction base="dms:Text"/>
      </xsd:simpleType>
    </xsd:element>
    <xsd:element name="MediaLengthInSeconds" ma:index="23" nillable="true" ma:displayName="Length (seconds)"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Billedmærker" ma:readOnly="false" ma:fieldId="{5cf76f15-5ced-4ddc-b409-7134ff3c332f}" ma:taxonomyMulti="true" ma:sspId="fcff2bff-98dc-460d-973e-03f7511429f0"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7e246f5-a181-4ddd-bcfa-8f2bd33c0c9c" elementFormDefault="qualified">
    <xsd:import namespace="http://schemas.microsoft.com/office/2006/documentManagement/types"/>
    <xsd:import namespace="http://schemas.microsoft.com/office/infopath/2007/PartnerControls"/>
    <xsd:element name="SharedWithUsers" ma:index="18"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lt med detaljer" ma:internalName="SharedWithDetails" ma:readOnly="true">
      <xsd:simpleType>
        <xsd:restriction base="dms:Note">
          <xsd:maxLength value="255"/>
        </xsd:restriction>
      </xsd:simpleType>
    </xsd:element>
    <xsd:element name="TaxCatchAll" ma:index="26" nillable="true" ma:displayName="Taxonomy Catch All Column" ma:hidden="true" ma:list="{4651abdf-1673-48e2-821d-f5cd0b68c3fe}" ma:internalName="TaxCatchAll" ma:showField="CatchAllData" ma:web="57e246f5-a181-4ddd-bcfa-8f2bd33c0c9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57e246f5-a181-4ddd-bcfa-8f2bd33c0c9c" xsi:nil="true"/>
    <_ip_UnifiedCompliancePolicyUIAction xmlns="http://schemas.microsoft.com/sharepoint/v3" xsi:nil="true"/>
    <lcf76f155ced4ddcb4097134ff3c332f xmlns="b1cfadd8-d294-4d34-bc36-10edd03a80b3">
      <Terms xmlns="http://schemas.microsoft.com/office/infopath/2007/PartnerControls"/>
    </lcf76f155ced4ddcb4097134ff3c332f>
    <Filtype xmlns="b1cfadd8-d294-4d34-bc36-10edd03a80b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571629B0-C235-4010-A081-6331E51E17A8}">
  <ds:schemaRefs>
    <ds:schemaRef ds:uri="http://schemas.microsoft.com/sharepoint/v3/contenttype/forms"/>
  </ds:schemaRefs>
</ds:datastoreItem>
</file>

<file path=customXml/itemProps2.xml><?xml version="1.0" encoding="utf-8"?>
<ds:datastoreItem xmlns:ds="http://schemas.openxmlformats.org/officeDocument/2006/customXml" ds:itemID="{8B8BFF08-D3AC-4DD4-A89C-41B6A145AE1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b1cfadd8-d294-4d34-bc36-10edd03a80b3"/>
    <ds:schemaRef ds:uri="57e246f5-a181-4ddd-bcfa-8f2bd33c0c9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ACA8905-C5F9-46BC-9393-9F2AC5F511EC}">
  <ds:schemaRefs>
    <ds:schemaRef ds:uri="http://purl.org/dc/terms/"/>
    <ds:schemaRef ds:uri="http://www.w3.org/XML/1998/namespace"/>
    <ds:schemaRef ds:uri="57e246f5-a181-4ddd-bcfa-8f2bd33c0c9c"/>
    <ds:schemaRef ds:uri="http://purl.org/dc/dcmitype/"/>
    <ds:schemaRef ds:uri="http://schemas.microsoft.com/office/2006/documentManagement/types"/>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b1cfadd8-d294-4d34-bc36-10edd03a80b3"/>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5</vt:i4>
      </vt:variant>
    </vt:vector>
  </HeadingPairs>
  <TitlesOfParts>
    <vt:vector size="5" baseType="lpstr">
      <vt:lpstr>Forside</vt:lpstr>
      <vt:lpstr>Energisparetiltag</vt:lpstr>
      <vt:lpstr>Tiltag 1</vt:lpstr>
      <vt:lpstr>Tiltag 4</vt:lpstr>
      <vt:lpstr>Nøgletal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Standardløsning for varmeforsyning</dc:title>
  <dc:creator/>
  <cp:lastModifiedBy/>
  <dcterms:created xsi:type="dcterms:W3CDTF">2015-06-05T18:19:34Z</dcterms:created>
  <dcterms:modified xsi:type="dcterms:W3CDTF">2025-02-04T08:24:45Z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0x010100BDF22F492AE8914D8B73C3E3C23F308D</vt:lpwstr>
  </property>
  <property fmtid="{D5CDD505-2E9C-101B-9397-08002B2CF9AE}" pid="3" name="MediaServiceImageTags">
    <vt:lpwstr/>
  </property>
</Properties>
</file>