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enne_projektmappe"/>
  <xr:revisionPtr revIDLastSave="0" documentId="8_{E9159CBB-7BB7-468A-8D7C-7CA1AA0DCBBE}" xr6:coauthVersionLast="47" xr6:coauthVersionMax="47" xr10:uidLastSave="{00000000-0000-0000-0000-000000000000}"/>
  <bookViews>
    <workbookView xWindow="0" yWindow="135" windowWidth="28575" windowHeight="18510" xr2:uid="{00000000-000D-0000-FFFF-FFFF00000000}"/>
  </bookViews>
  <sheets>
    <sheet name="Forside" sheetId="7" r:id="rId1"/>
    <sheet name="Energisparetiltag" sheetId="8" r:id="rId2"/>
    <sheet name="Tiltag 1" sheetId="11" r:id="rId3"/>
    <sheet name="Tiltag 4" sheetId="33" state="hidden" r:id="rId4"/>
    <sheet name="Nøgletal" sheetId="9" state="hidden" r:id="rId5"/>
  </sheets>
  <externalReferences>
    <externalReference r:id="rId6"/>
  </externalReferences>
  <definedNames>
    <definedName name="_ftn1" localSheetId="4">Nøgletal!#REF!</definedName>
    <definedName name="_ftnref1" localSheetId="4">Nøgletal!#REF!</definedName>
    <definedName name="Branche">#REF!</definedName>
    <definedName name="Kedelliste">#REF!</definedName>
    <definedName name="Manuel">#REF!</definedName>
    <definedName name="Procesenerg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1" l="1"/>
  <c r="D42" i="11"/>
  <c r="B2" i="8"/>
  <c r="C15" i="9"/>
  <c r="L9" i="11" l="1"/>
  <c r="N3" i="11" l="1"/>
  <c r="L8" i="11" l="1"/>
  <c r="C18" i="9" l="1"/>
  <c r="C21" i="9"/>
  <c r="C22" i="9"/>
  <c r="C24" i="9"/>
  <c r="C27" i="9"/>
  <c r="C17" i="9"/>
  <c r="C25" i="9"/>
  <c r="C23" i="9"/>
  <c r="C16" i="9"/>
  <c r="C26" i="9"/>
  <c r="C19" i="9"/>
  <c r="C20" i="9"/>
  <c r="B3" i="11"/>
  <c r="C28" i="9" l="1"/>
  <c r="E21" i="33"/>
  <c r="G24" i="33"/>
  <c r="I20" i="33"/>
  <c r="I22" i="33"/>
  <c r="I23" i="33"/>
  <c r="I40" i="33"/>
  <c r="U32" i="33"/>
  <c r="C29" i="9" l="1"/>
  <c r="C30" i="9" s="1"/>
  <c r="C20" i="33"/>
  <c r="D36" i="11" l="1"/>
  <c r="O16" i="33"/>
  <c r="I21" i="33" l="1"/>
  <c r="I24" i="33" s="1"/>
  <c r="O17" i="33" s="1"/>
  <c r="D39" i="11" l="1"/>
  <c r="O19" i="33"/>
  <c r="F11" i="11" l="1"/>
  <c r="B11" i="11" s="1"/>
  <c r="R8" i="33" l="1"/>
  <c r="R10" i="33"/>
  <c r="R11" i="33"/>
  <c r="R9" i="33"/>
  <c r="J13" i="33" l="1"/>
  <c r="C39" i="33" l="1"/>
  <c r="J37" i="33" l="1"/>
  <c r="B2" i="33" l="1"/>
  <c r="E20" i="33" l="1"/>
  <c r="C13" i="33" l="1"/>
  <c r="O20" i="33" l="1"/>
  <c r="O23" i="33" s="1"/>
  <c r="G32" i="11" l="1"/>
  <c r="O4" i="8" l="1"/>
  <c r="D37" i="11" l="1"/>
  <c r="D40" i="11"/>
</calcChain>
</file>

<file path=xl/sharedStrings.xml><?xml version="1.0" encoding="utf-8"?>
<sst xmlns="http://schemas.openxmlformats.org/spreadsheetml/2006/main" count="138" uniqueCount="97">
  <si>
    <t>Forside</t>
  </si>
  <si>
    <t>Afgrænsning af standardløsning</t>
  </si>
  <si>
    <t>•</t>
  </si>
  <si>
    <t>Ja</t>
  </si>
  <si>
    <t>Nej</t>
  </si>
  <si>
    <t>Input</t>
  </si>
  <si>
    <t>Resultat</t>
  </si>
  <si>
    <t>MWh/år</t>
  </si>
  <si>
    <t>Energibesparelse pr. år</t>
  </si>
  <si>
    <t>Retur</t>
  </si>
  <si>
    <t>Naturgas</t>
  </si>
  <si>
    <t>Tilskud til energibesparelser og energieffektiviseringer i erhvervsvirksomheder</t>
  </si>
  <si>
    <t>Gule felter skal udfyldes</t>
  </si>
  <si>
    <t>Energiforbrug i efter-situationen</t>
  </si>
  <si>
    <t>Energitype i efter-situationen</t>
  </si>
  <si>
    <t>Energiforbrug i før-situationen</t>
  </si>
  <si>
    <t>Energitype i før-situationen</t>
  </si>
  <si>
    <t>Sådan kommer du i gang</t>
  </si>
  <si>
    <t>Det kan du</t>
  </si>
  <si>
    <r>
      <rPr>
        <b/>
        <sz val="9"/>
        <color theme="1"/>
        <rFont val="Calibri"/>
        <family val="2"/>
        <scheme val="minor"/>
      </rPr>
      <t>1.</t>
    </r>
    <r>
      <rPr>
        <sz val="9"/>
        <color theme="1"/>
        <rFont val="Calibri"/>
        <family val="2"/>
        <scheme val="minor"/>
      </rPr>
      <t xml:space="preserve"> Se hvilke projekter der er indbefattet standardløsningen </t>
    </r>
  </si>
  <si>
    <r>
      <rPr>
        <b/>
        <sz val="9"/>
        <color theme="1"/>
        <rFont val="Calibri"/>
        <family val="2"/>
        <scheme val="minor"/>
      </rPr>
      <t>2.</t>
    </r>
    <r>
      <rPr>
        <sz val="9"/>
        <color theme="1"/>
        <rFont val="Calibri"/>
        <family val="2"/>
        <scheme val="minor"/>
      </rPr>
      <t xml:space="preserve"> Se dokumentationskrav der er gældende for standardløsningen </t>
    </r>
  </si>
  <si>
    <t>Elkedel</t>
  </si>
  <si>
    <t xml:space="preserve"> Specifikke dokumentationskrav til standardløsningen</t>
  </si>
  <si>
    <t xml:space="preserve">Energitype i før-situationen </t>
  </si>
  <si>
    <t>1.</t>
  </si>
  <si>
    <t xml:space="preserve">Energibesparelse </t>
  </si>
  <si>
    <t xml:space="preserve">Brændelstype i før-situationen </t>
  </si>
  <si>
    <t>5.</t>
  </si>
  <si>
    <t>Årsvirkningsgrad[%]</t>
  </si>
  <si>
    <t xml:space="preserve">Ny varmeforsyning i efter-situationen </t>
  </si>
  <si>
    <t>CHR</t>
  </si>
  <si>
    <t xml:space="preserve">Vil energispareprojektet implementeres i en eller flere konventionelle slagtekyllingestalde? </t>
  </si>
  <si>
    <t>Opgørelsesmetode af slagtekyllingebesætningen</t>
  </si>
  <si>
    <t>2.</t>
  </si>
  <si>
    <t>Specifikke dokumentationskrav til standardløsningen</t>
  </si>
  <si>
    <t>3.</t>
  </si>
  <si>
    <t>4.</t>
  </si>
  <si>
    <t>Konventionel</t>
  </si>
  <si>
    <t>ja</t>
  </si>
  <si>
    <t>Er der tale om en fuldudskiftning af den eksisterende brændselskedel?</t>
  </si>
  <si>
    <t>Udskiftes til en varmepumpe, fjernvarme eller en biokedel?</t>
  </si>
  <si>
    <r>
      <t xml:space="preserve">Er brændselskedlen under 1000 kW og  en varmtvandkedel eller en dampkedel? </t>
    </r>
    <r>
      <rPr>
        <strike/>
        <sz val="9"/>
        <rFont val="Verdana"/>
        <family val="2"/>
      </rPr>
      <t>?</t>
    </r>
  </si>
  <si>
    <t>Levetidskategori</t>
  </si>
  <si>
    <t>1.3. Udskiftning af forsynings- service- og procesanlæg</t>
  </si>
  <si>
    <t>Energiforbrug før</t>
  </si>
  <si>
    <t>Energiforbrug efter</t>
  </si>
  <si>
    <t xml:space="preserve">  </t>
  </si>
  <si>
    <t>Beregning af brændselskedlens årsvirkningsgraden ved udskiftningstidspunktet. Hvis brændselstypen er olie eller halm, vælg "olie" eller "halm" i tabellen.</t>
  </si>
  <si>
    <t>4.1</t>
  </si>
  <si>
    <t>Beregning af det årlige varmeforbrug til opvarmning i kyllingestalde</t>
  </si>
  <si>
    <t>5.1</t>
  </si>
  <si>
    <t>Størrelse/varmeydelse på eksisterende varmekilde [kW]</t>
  </si>
  <si>
    <t>Antal</t>
  </si>
  <si>
    <t>Standardløsningskatalog for belysning</t>
  </si>
  <si>
    <t xml:space="preserve">Før-situationen: Nuværende lyskilder  </t>
  </si>
  <si>
    <t>Effekt pr. lyskilde [W]</t>
  </si>
  <si>
    <t>Lyskildetype 2</t>
  </si>
  <si>
    <t>Lyskildetype 4</t>
  </si>
  <si>
    <t xml:space="preserve">Lyskildetype 3 </t>
  </si>
  <si>
    <t xml:space="preserve">Lyskildetype 5 </t>
  </si>
  <si>
    <t>Lyskildetype 6</t>
  </si>
  <si>
    <t>Lyskildetype 7</t>
  </si>
  <si>
    <t>Lyskildetype 8</t>
  </si>
  <si>
    <t>Lyskildetype 9</t>
  </si>
  <si>
    <t>Lyskildetype 10</t>
  </si>
  <si>
    <t>Lyskildetype 11</t>
  </si>
  <si>
    <t xml:space="preserve">Lyskildetype 12 </t>
  </si>
  <si>
    <t xml:space="preserve">Lyskildetyper </t>
  </si>
  <si>
    <t>Brugstid</t>
  </si>
  <si>
    <t xml:space="preserve">Brugstiden </t>
  </si>
  <si>
    <t xml:space="preserve">Branchekategori eller anvendelsesområde </t>
  </si>
  <si>
    <t>Stalde</t>
  </si>
  <si>
    <t xml:space="preserve">Udendørsbelysning </t>
  </si>
  <si>
    <t xml:space="preserve">Konstant drift </t>
  </si>
  <si>
    <t>Svar</t>
  </si>
  <si>
    <t>Timer pr. år</t>
  </si>
  <si>
    <t>Lyskildetype 1</t>
  </si>
  <si>
    <t xml:space="preserve">Resultater </t>
  </si>
  <si>
    <t>8. timers drift pr. dag</t>
  </si>
  <si>
    <t>16. timers drift pr. dag</t>
  </si>
  <si>
    <t>Anvendelseskategorier</t>
  </si>
  <si>
    <t>Anvendelsesområde</t>
  </si>
  <si>
    <t>Indebærer tiltaget udskiftningen af ældre belysning til LED</t>
  </si>
  <si>
    <t xml:space="preserve">Implementeres belysningsprojektet i andet end i bygninger jf. afsnit 3.4 i Vejledning til ansøgning om Erhvervstilskud </t>
  </si>
  <si>
    <t xml:space="preserve"> Dokumentationskrav til standardløsningen</t>
  </si>
  <si>
    <t xml:space="preserve">3. timers drift pr. dag </t>
  </si>
  <si>
    <t>Standardløsning for belysning i andet end bygninger</t>
  </si>
  <si>
    <t>Vers. 3  02.03.2026</t>
  </si>
  <si>
    <t xml:space="preserve">Afgrænsning </t>
  </si>
  <si>
    <t xml:space="preserve">Hver standardløsning kan kun omfatte:
- 	én anvendelseskategori, og
- 	op til 12 forskellige lyskildetyper. 
Hvis du har et belysningsprojekt med fx flere forskellige anvendelseskategorier, skal du udfylde en standardløsning for hver anvendelseskategori. Resultaterne fra hver standardløsning skal indtastes i ansøgningsskemaets fane 6 og vedlægges som bilag til ansøgningen.       </t>
  </si>
  <si>
    <t xml:space="preserve">Vær opmærksom på, at denne standardløsning kun omfatter udskiftning af ældre belysning til LED i andet end i bygninger. 
Bygninger er i den forbindelse defineret som bygninger, hvor indeklimaet reguleres til gavn for bygningens brugere. 
Dvs. at fx stalde, fryserum og drivhuse ikke defineres som en bygning, og derfor er omfattet af denne standardløsning.
For projekter, der vedrører belysning i bygninger, henvises der til Excel-filen "Standardløsning for belysning i bygninger" som kan findes på sparenergi.dk under "Hjælpeværktøjer". Bemærk at der gælder særlige krav som kan læses  i "Vejledning til ansøgning om Erhvervstilskud afsnit 3.4.1". 
For projekter, som ikke omhandler udskiftning af ældre belysning til LED fx udskifte fra LED til LED eller installation af styring, skal du opgøre dit før- og efterforbrug i henhold til retningslinjer i kapitel 3.6.1 (målinger) eller kapitel 3.6.2 (teoretiske beregninger).                                                                                                                                                                                                                                       
Standardløsningen benyttes til at:
- Beregne energiforbruget før og efter udskiftning af ældre belysning til LED samt fastslå størrelsen af energibesparelsen.
Resultaterne fra standardløsningen indtastes i i ansøgningsskemaets fane 6, og standardløsningen vedhæftes ansøgningen som bilag. 
I standardløsningen skal du angive følgende oplysninger om dit belysningsprojekt:
- For hver lyskildetype skal du indtaste antal samt effekt af lyskilde
- Du skal vælge anvendelseskategori for belysningen    </t>
  </si>
  <si>
    <r>
      <rPr>
        <b/>
        <sz val="11"/>
        <rFont val="Calibri"/>
        <family val="2"/>
        <scheme val="minor"/>
      </rPr>
      <t>1.</t>
    </r>
    <r>
      <rPr>
        <sz val="11"/>
        <rFont val="Calibri"/>
        <family val="2"/>
        <scheme val="minor"/>
      </rPr>
      <t xml:space="preserve"> Læs "Vejledning til ansøgning om Erhvervstilskud"
</t>
    </r>
    <r>
      <rPr>
        <b/>
        <sz val="11"/>
        <rFont val="Calibri"/>
        <family val="2"/>
        <scheme val="minor"/>
      </rPr>
      <t>2.</t>
    </r>
    <r>
      <rPr>
        <sz val="11"/>
        <rFont val="Calibri"/>
        <family val="2"/>
        <scheme val="minor"/>
      </rPr>
      <t xml:space="preserve"> Læs om det aktuelle energispareprojektet på fanen "Beskrivelse"
</t>
    </r>
    <r>
      <rPr>
        <b/>
        <sz val="11"/>
        <rFont val="Calibri"/>
        <family val="2"/>
        <scheme val="minor"/>
      </rPr>
      <t>3.</t>
    </r>
    <r>
      <rPr>
        <sz val="11"/>
        <rFont val="Calibri"/>
        <family val="2"/>
        <scheme val="minor"/>
      </rPr>
      <t xml:space="preserve"> Vedlæg den udfyldte standardløsning i ansøgningsskemaet </t>
    </r>
  </si>
  <si>
    <t xml:space="preserve">3. </t>
  </si>
  <si>
    <t xml:space="preserve">Investeringsomkostninger </t>
  </si>
  <si>
    <t>Projektets investeringsomkostninger</t>
  </si>
  <si>
    <t xml:space="preserve">Støtteberettigede omkostninger </t>
  </si>
  <si>
    <t xml:space="preserve">kr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</si>
</sst>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_ ;\-#,##0\ "/>
    <numFmt numFmtId="167" formatCode="#,##0.0"/>
    <numFmt numFmtId="168" formatCode="0.0000%"/>
  </numFmts>
  <fonts count="58" x14ac:knownFonts="1">
    <font>
      <sz val="11"/>
      <color theme="1"/>
      <name val="Calibri"/>
      <family val="2"/>
      <scheme val="minor"/>
    </font>
    <font>
      <sz val="11"/>
      <color theme="1"/>
      <name val="Calibri"/>
      <family val="2"/>
      <scheme val="minor"/>
    </font>
    <font>
      <sz val="9"/>
      <color theme="1"/>
      <name val="Calibri"/>
      <family val="2"/>
      <scheme val="minor"/>
    </font>
    <font>
      <sz val="9"/>
      <color rgb="FF009999"/>
      <name val="Verdana"/>
      <family val="2"/>
    </font>
    <font>
      <u/>
      <sz val="11"/>
      <color theme="10"/>
      <name val="Calibri"/>
      <family val="2"/>
      <scheme val="minor"/>
    </font>
    <font>
      <sz val="11"/>
      <color rgb="FF009999"/>
      <name val="Calibri"/>
      <family val="2"/>
      <scheme val="minor"/>
    </font>
    <font>
      <sz val="9"/>
      <color theme="1"/>
      <name val="Verdana"/>
      <family val="2"/>
    </font>
    <font>
      <sz val="9"/>
      <color theme="0" tint="-0.499984740745262"/>
      <name val="Calibri"/>
      <family val="2"/>
      <scheme val="minor"/>
    </font>
    <font>
      <sz val="9"/>
      <color theme="0" tint="-0.499984740745262"/>
      <name val="Verdana"/>
      <family val="2"/>
    </font>
    <font>
      <sz val="14"/>
      <color theme="4" tint="-0.249977111117893"/>
      <name val="Verdana"/>
      <family val="2"/>
    </font>
    <font>
      <sz val="14"/>
      <color theme="9" tint="-0.499984740745262"/>
      <name val="Verdana"/>
      <family val="2"/>
    </font>
    <font>
      <sz val="9"/>
      <name val="Calibri"/>
      <family val="2"/>
      <scheme val="minor"/>
    </font>
    <font>
      <sz val="9"/>
      <color theme="9" tint="0.59999389629810485"/>
      <name val="Verdana"/>
      <family val="2"/>
    </font>
    <font>
      <sz val="9"/>
      <name val="Verdana"/>
      <family val="2"/>
    </font>
    <font>
      <b/>
      <sz val="12"/>
      <color theme="9" tint="-0.499984740745262"/>
      <name val="Verdana"/>
      <family val="2"/>
    </font>
    <font>
      <sz val="18"/>
      <color theme="9" tint="0.79998168889431442"/>
      <name val="Verdana"/>
      <family val="2"/>
    </font>
    <font>
      <sz val="11"/>
      <color theme="4" tint="-0.249977111117893"/>
      <name val="Verdana"/>
      <family val="2"/>
    </font>
    <font>
      <b/>
      <sz val="9"/>
      <color theme="1"/>
      <name val="Verdana"/>
      <family val="2"/>
    </font>
    <font>
      <sz val="10"/>
      <color theme="1"/>
      <name val="Verdana"/>
      <family val="2"/>
    </font>
    <font>
      <sz val="10"/>
      <name val="Verdana"/>
      <family val="2"/>
    </font>
    <font>
      <b/>
      <sz val="10"/>
      <color theme="1"/>
      <name val="Verdana"/>
      <family val="2"/>
    </font>
    <font>
      <sz val="9"/>
      <color theme="9" tint="0.79998168889431442"/>
      <name val="Verdana"/>
      <family val="2"/>
    </font>
    <font>
      <sz val="9"/>
      <color theme="0"/>
      <name val="Verdana"/>
      <family val="2"/>
    </font>
    <font>
      <sz val="24"/>
      <color theme="1"/>
      <name val="Verdana"/>
      <family val="2"/>
    </font>
    <font>
      <u/>
      <sz val="20"/>
      <color theme="10"/>
      <name val="Calibri"/>
      <family val="2"/>
      <scheme val="minor"/>
    </font>
    <font>
      <sz val="11"/>
      <color theme="1" tint="0.499984740745262"/>
      <name val="Calibri"/>
      <family val="2"/>
      <scheme val="minor"/>
    </font>
    <font>
      <sz val="11"/>
      <color theme="0"/>
      <name val="Calibri"/>
      <family val="2"/>
      <scheme val="minor"/>
    </font>
    <font>
      <b/>
      <sz val="11"/>
      <color theme="1"/>
      <name val="Verdana"/>
      <family val="2"/>
    </font>
    <font>
      <sz val="10"/>
      <color theme="4" tint="-0.249977111117893"/>
      <name val="Verdana"/>
      <family val="2"/>
    </font>
    <font>
      <sz val="10"/>
      <color theme="1"/>
      <name val="Calibri"/>
      <family val="2"/>
      <scheme val="minor"/>
    </font>
    <font>
      <b/>
      <sz val="9"/>
      <color theme="1"/>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sz val="14"/>
      <color rgb="FF009999"/>
      <name val="Calibri"/>
      <family val="2"/>
      <scheme val="minor"/>
    </font>
    <font>
      <b/>
      <sz val="11"/>
      <name val="Verdana"/>
      <family val="2"/>
    </font>
    <font>
      <sz val="11"/>
      <color theme="1"/>
      <name val="Verdana"/>
      <family val="2"/>
    </font>
    <font>
      <sz val="11"/>
      <name val="Verdana"/>
      <family val="2"/>
    </font>
    <font>
      <sz val="11"/>
      <color rgb="FFFF0000"/>
      <name val="Verdana"/>
      <family val="2"/>
    </font>
    <font>
      <u/>
      <sz val="14"/>
      <color theme="10"/>
      <name val="Calibri"/>
      <family val="2"/>
      <scheme val="minor"/>
    </font>
    <font>
      <sz val="12"/>
      <color theme="4" tint="-0.249977111117893"/>
      <name val="Verdana"/>
      <family val="2"/>
    </font>
    <font>
      <b/>
      <sz val="10"/>
      <color theme="9" tint="-0.499984740745262"/>
      <name val="Verdana"/>
      <family val="2"/>
    </font>
    <font>
      <sz val="9"/>
      <color rgb="FFFF0000"/>
      <name val="Verdana"/>
      <family val="2"/>
    </font>
    <font>
      <b/>
      <sz val="9"/>
      <name val="Verdana"/>
      <family val="2"/>
    </font>
    <font>
      <sz val="12"/>
      <color theme="8"/>
      <name val="Verdana"/>
      <family val="2"/>
    </font>
    <font>
      <sz val="24"/>
      <color theme="9" tint="0.59999389629810485"/>
      <name val="Verdana"/>
      <family val="2"/>
    </font>
    <font>
      <sz val="10"/>
      <color theme="9" tint="0.59999389629810485"/>
      <name val="Verdana"/>
      <family val="2"/>
    </font>
    <font>
      <sz val="11"/>
      <color theme="9" tint="0.59999389629810485"/>
      <name val="Calibri"/>
      <family val="2"/>
      <scheme val="minor"/>
    </font>
    <font>
      <sz val="14"/>
      <color theme="9" tint="0.59999389629810485"/>
      <name val="Verdana"/>
      <family val="2"/>
    </font>
    <font>
      <strike/>
      <sz val="9"/>
      <name val="Verdana"/>
      <family val="2"/>
    </font>
    <font>
      <b/>
      <sz val="11"/>
      <color theme="9" tint="0.59999389629810485"/>
      <name val="Calibri"/>
      <family val="2"/>
      <scheme val="minor"/>
    </font>
    <font>
      <sz val="11"/>
      <name val="Calibri"/>
      <family val="2"/>
      <scheme val="minor"/>
    </font>
    <font>
      <b/>
      <sz val="11"/>
      <color theme="1"/>
      <name val="Calibri"/>
      <family val="2"/>
      <scheme val="minor"/>
    </font>
    <font>
      <b/>
      <sz val="11"/>
      <name val="Calibri"/>
      <family val="2"/>
      <scheme val="minor"/>
    </font>
    <font>
      <sz val="12"/>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theme="2" tint="-9.9978637043366805E-2"/>
      </left>
      <right/>
      <top/>
      <bottom/>
      <diagonal/>
    </border>
    <border>
      <left/>
      <right/>
      <top/>
      <bottom style="double">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4" fillId="0" borderId="0" applyNumberFormat="0" applyFill="0" applyBorder="0" applyAlignment="0" applyProtection="0"/>
  </cellStyleXfs>
  <cellXfs count="249">
    <xf numFmtId="0" fontId="0" fillId="0" borderId="0" xfId="0"/>
    <xf numFmtId="0" fontId="0" fillId="0" borderId="0" xfId="0" applyBorder="1"/>
    <xf numFmtId="0" fontId="5" fillId="2" borderId="0" xfId="4" applyFont="1" applyFill="1" applyBorder="1" applyAlignment="1" applyProtection="1">
      <alignment vertical="center"/>
      <protection hidden="1"/>
    </xf>
    <xf numFmtId="0" fontId="7" fillId="2" borderId="0" xfId="0" applyFont="1" applyFill="1" applyAlignment="1" applyProtection="1">
      <alignment horizontal="right"/>
      <protection hidden="1"/>
    </xf>
    <xf numFmtId="0" fontId="6" fillId="2" borderId="0" xfId="3" applyFont="1" applyFill="1" applyProtection="1">
      <protection hidden="1"/>
    </xf>
    <xf numFmtId="0" fontId="7" fillId="2" borderId="0" xfId="0" applyFont="1" applyFill="1" applyAlignment="1" applyProtection="1">
      <alignment vertical="top" wrapText="1"/>
      <protection hidden="1"/>
    </xf>
    <xf numFmtId="0" fontId="9" fillId="2" borderId="0" xfId="3" applyFont="1" applyFill="1" applyAlignment="1" applyProtection="1">
      <alignment vertical="center" wrapText="1"/>
      <protection hidden="1"/>
    </xf>
    <xf numFmtId="0" fontId="9" fillId="2" borderId="0" xfId="3" applyFont="1" applyFill="1" applyAlignment="1" applyProtection="1">
      <alignment vertical="center"/>
      <protection hidden="1"/>
    </xf>
    <xf numFmtId="0" fontId="7" fillId="2" borderId="0" xfId="0" applyFont="1" applyFill="1" applyAlignment="1" applyProtection="1">
      <alignment horizontal="left" vertical="top"/>
      <protection hidden="1"/>
    </xf>
    <xf numFmtId="0" fontId="11" fillId="2" borderId="0" xfId="0" applyFont="1" applyFill="1" applyAlignment="1" applyProtection="1">
      <alignment horizontal="right"/>
      <protection hidden="1"/>
    </xf>
    <xf numFmtId="0" fontId="6" fillId="2" borderId="0" xfId="3" applyFont="1" applyFill="1" applyBorder="1" applyAlignment="1" applyProtection="1">
      <alignment vertical="center"/>
      <protection hidden="1"/>
    </xf>
    <xf numFmtId="0" fontId="6" fillId="2" borderId="0" xfId="3" applyFont="1" applyFill="1" applyBorder="1" applyProtection="1">
      <protection hidden="1"/>
    </xf>
    <xf numFmtId="0" fontId="30" fillId="2" borderId="0" xfId="0" applyFont="1" applyFill="1" applyProtection="1">
      <protection hidden="1"/>
    </xf>
    <xf numFmtId="0" fontId="2" fillId="2" borderId="0" xfId="0" applyFont="1" applyFill="1" applyProtection="1">
      <protection hidden="1"/>
    </xf>
    <xf numFmtId="0" fontId="30" fillId="2" borderId="0" xfId="0" applyFont="1" applyFill="1" applyAlignment="1" applyProtection="1">
      <protection hidden="1"/>
    </xf>
    <xf numFmtId="0" fontId="2" fillId="2" borderId="0" xfId="0" applyFont="1" applyFill="1" applyAlignment="1" applyProtection="1">
      <alignment horizontal="center" vertical="top" wrapText="1"/>
      <protection hidden="1"/>
    </xf>
    <xf numFmtId="0" fontId="3" fillId="2" borderId="0" xfId="3" applyFont="1" applyFill="1" applyProtection="1">
      <protection hidden="1"/>
    </xf>
    <xf numFmtId="0" fontId="5" fillId="2" borderId="0" xfId="4" applyFont="1" applyFill="1" applyAlignment="1" applyProtection="1">
      <alignment vertical="center"/>
      <protection hidden="1"/>
    </xf>
    <xf numFmtId="0" fontId="8" fillId="2" borderId="0" xfId="3" applyFont="1" applyFill="1" applyProtection="1">
      <protection hidden="1"/>
    </xf>
    <xf numFmtId="0" fontId="7" fillId="2" borderId="0" xfId="0" applyFont="1" applyFill="1" applyAlignment="1" applyProtection="1">
      <alignment horizontal="center" vertical="top"/>
      <protection hidden="1"/>
    </xf>
    <xf numFmtId="0" fontId="9" fillId="2" borderId="0" xfId="3" applyFont="1" applyFill="1" applyProtection="1">
      <protection hidden="1"/>
    </xf>
    <xf numFmtId="0" fontId="9" fillId="2" borderId="0" xfId="3" applyFont="1" applyFill="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0" fontId="6" fillId="4" borderId="0" xfId="3" applyFont="1" applyFill="1" applyProtection="1">
      <protection hidden="1"/>
    </xf>
    <xf numFmtId="0" fontId="31" fillId="2" borderId="0" xfId="3" applyFont="1" applyFill="1" applyProtection="1">
      <protection hidden="1"/>
    </xf>
    <xf numFmtId="0" fontId="32" fillId="2" borderId="0" xfId="4" applyFont="1" applyFill="1" applyProtection="1">
      <protection hidden="1"/>
    </xf>
    <xf numFmtId="0" fontId="33" fillId="2" borderId="0" xfId="3" applyFont="1" applyFill="1" applyProtection="1">
      <protection hidden="1"/>
    </xf>
    <xf numFmtId="0" fontId="34" fillId="2" borderId="0" xfId="0" applyFont="1" applyFill="1" applyAlignment="1" applyProtection="1">
      <alignment horizontal="right"/>
      <protection hidden="1"/>
    </xf>
    <xf numFmtId="0" fontId="36" fillId="2" borderId="0" xfId="3" applyFont="1" applyFill="1" applyProtection="1">
      <protection hidden="1"/>
    </xf>
    <xf numFmtId="0" fontId="37" fillId="2" borderId="0" xfId="4" applyFont="1" applyFill="1" applyProtection="1">
      <protection hidden="1"/>
    </xf>
    <xf numFmtId="0" fontId="26" fillId="2" borderId="0" xfId="4" applyFont="1" applyFill="1" applyAlignment="1" applyProtection="1">
      <alignment horizontal="center"/>
      <protection hidden="1"/>
    </xf>
    <xf numFmtId="0" fontId="6" fillId="6" borderId="0" xfId="3" applyFont="1" applyFill="1" applyProtection="1">
      <protection hidden="1"/>
    </xf>
    <xf numFmtId="2" fontId="19" fillId="5" borderId="0" xfId="2" applyNumberFormat="1" applyFont="1" applyFill="1" applyAlignment="1" applyProtection="1">
      <alignment horizontal="center" vertical="center"/>
      <protection hidden="1"/>
    </xf>
    <xf numFmtId="2" fontId="20" fillId="5" borderId="4" xfId="2" applyNumberFormat="1" applyFont="1" applyFill="1" applyBorder="1" applyAlignment="1" applyProtection="1">
      <alignment horizontal="center" vertical="center"/>
      <protection hidden="1"/>
    </xf>
    <xf numFmtId="0" fontId="18" fillId="5" borderId="0" xfId="3" applyFont="1" applyFill="1" applyAlignment="1" applyProtection="1">
      <alignment horizontal="center" vertical="center"/>
      <protection hidden="1"/>
    </xf>
    <xf numFmtId="0" fontId="12" fillId="5" borderId="0" xfId="3" applyFont="1" applyFill="1" applyAlignment="1" applyProtection="1">
      <alignment horizontal="center" vertical="center"/>
      <protection hidden="1"/>
    </xf>
    <xf numFmtId="1" fontId="23" fillId="2" borderId="0" xfId="3" applyNumberFormat="1" applyFont="1" applyFill="1" applyAlignment="1" applyProtection="1">
      <alignment horizontal="right" vertical="center" indent="2"/>
      <protection hidden="1"/>
    </xf>
    <xf numFmtId="0" fontId="25" fillId="2" borderId="0" xfId="4" applyFont="1" applyFill="1" applyAlignment="1" applyProtection="1">
      <alignment vertical="center"/>
      <protection hidden="1"/>
    </xf>
    <xf numFmtId="0" fontId="0" fillId="2" borderId="0" xfId="0" applyFill="1" applyProtection="1">
      <protection hidden="1"/>
    </xf>
    <xf numFmtId="0" fontId="7" fillId="2" borderId="0" xfId="0" applyFont="1" applyFill="1" applyAlignment="1" applyProtection="1">
      <alignment horizontal="right" vertical="top"/>
      <protection hidden="1"/>
    </xf>
    <xf numFmtId="0" fontId="10" fillId="2" borderId="0" xfId="3" applyFont="1" applyFill="1" applyProtection="1">
      <protection hidden="1"/>
    </xf>
    <xf numFmtId="0" fontId="6" fillId="2" borderId="0" xfId="3" quotePrefix="1" applyFont="1" applyFill="1" applyProtection="1">
      <protection hidden="1"/>
    </xf>
    <xf numFmtId="0" fontId="12" fillId="2" borderId="0" xfId="3" applyFont="1" applyFill="1" applyProtection="1">
      <protection hidden="1"/>
    </xf>
    <xf numFmtId="0" fontId="13" fillId="2" borderId="0" xfId="3" applyFont="1" applyFill="1" applyProtection="1">
      <protection hidden="1"/>
    </xf>
    <xf numFmtId="0" fontId="6" fillId="5" borderId="0" xfId="3" applyFont="1" applyFill="1" applyAlignment="1" applyProtection="1">
      <alignment horizontal="center" vertical="center"/>
      <protection hidden="1"/>
    </xf>
    <xf numFmtId="0" fontId="6" fillId="3" borderId="1" xfId="3" applyFont="1" applyFill="1" applyBorder="1" applyAlignment="1" applyProtection="1">
      <alignment horizontal="center" vertical="center"/>
      <protection locked="0" hidden="1"/>
    </xf>
    <xf numFmtId="0" fontId="6" fillId="5" borderId="0" xfId="3" applyFont="1" applyFill="1" applyProtection="1">
      <protection hidden="1"/>
    </xf>
    <xf numFmtId="0" fontId="14" fillId="2" borderId="0" xfId="3" applyFont="1" applyFill="1" applyAlignment="1" applyProtection="1">
      <alignment vertical="center"/>
      <protection hidden="1"/>
    </xf>
    <xf numFmtId="0" fontId="6" fillId="2" borderId="0" xfId="3" applyFont="1" applyFill="1" applyAlignment="1" applyProtection="1">
      <alignment vertical="center"/>
      <protection hidden="1"/>
    </xf>
    <xf numFmtId="0" fontId="15" fillId="2" borderId="0" xfId="3" applyFont="1" applyFill="1" applyProtection="1">
      <protection hidden="1"/>
    </xf>
    <xf numFmtId="0" fontId="38" fillId="5" borderId="0" xfId="3" applyFont="1" applyFill="1" applyAlignment="1" applyProtection="1">
      <alignment horizontal="center" vertical="center"/>
      <protection hidden="1"/>
    </xf>
    <xf numFmtId="0" fontId="27" fillId="5" borderId="0" xfId="3" applyFont="1" applyFill="1" applyAlignment="1" applyProtection="1">
      <alignment horizontal="left" vertical="center"/>
      <protection hidden="1"/>
    </xf>
    <xf numFmtId="0" fontId="16" fillId="5" borderId="0" xfId="3" applyFont="1" applyFill="1" applyAlignment="1" applyProtection="1">
      <alignment horizontal="left" vertical="center"/>
      <protection hidden="1"/>
    </xf>
    <xf numFmtId="0" fontId="9" fillId="5" borderId="0" xfId="3" applyFont="1" applyFill="1" applyAlignment="1" applyProtection="1">
      <alignment horizontal="left" vertical="center"/>
      <protection hidden="1"/>
    </xf>
    <xf numFmtId="0" fontId="18" fillId="5" borderId="0" xfId="3" applyFont="1" applyFill="1" applyAlignment="1" applyProtection="1">
      <alignment horizontal="left" vertical="center"/>
      <protection hidden="1"/>
    </xf>
    <xf numFmtId="0" fontId="28" fillId="5" borderId="0" xfId="3" applyFont="1" applyFill="1" applyAlignment="1" applyProtection="1">
      <alignment horizontal="left" vertical="center"/>
      <protection hidden="1"/>
    </xf>
    <xf numFmtId="0" fontId="39" fillId="5" borderId="0" xfId="3" applyFont="1" applyFill="1" applyAlignment="1" applyProtection="1">
      <alignment horizontal="center" vertical="center"/>
      <protection hidden="1"/>
    </xf>
    <xf numFmtId="0" fontId="6" fillId="5" borderId="0" xfId="3" applyFont="1" applyFill="1" applyAlignment="1" applyProtection="1">
      <alignment vertical="center"/>
      <protection hidden="1"/>
    </xf>
    <xf numFmtId="0" fontId="29" fillId="5" borderId="0" xfId="0" applyFont="1" applyFill="1" applyAlignment="1" applyProtection="1">
      <alignment horizontal="left" vertical="center"/>
      <protection hidden="1"/>
    </xf>
    <xf numFmtId="0" fontId="6" fillId="2" borderId="0" xfId="3" applyFont="1" applyFill="1" applyAlignment="1" applyProtection="1">
      <alignment wrapText="1"/>
      <protection hidden="1"/>
    </xf>
    <xf numFmtId="0" fontId="18" fillId="5" borderId="0" xfId="3" quotePrefix="1" applyFont="1" applyFill="1" applyAlignment="1" applyProtection="1">
      <alignment horizontal="left" vertical="center" wrapText="1"/>
      <protection hidden="1"/>
    </xf>
    <xf numFmtId="0" fontId="0" fillId="2" borderId="0" xfId="0" applyFill="1" applyAlignment="1" applyProtection="1">
      <alignment wrapText="1"/>
      <protection hidden="1"/>
    </xf>
    <xf numFmtId="0" fontId="27" fillId="5" borderId="0" xfId="3" applyFont="1" applyFill="1" applyAlignment="1" applyProtection="1">
      <alignment horizontal="center" vertical="center"/>
      <protection hidden="1"/>
    </xf>
    <xf numFmtId="0" fontId="16" fillId="2" borderId="0" xfId="3" applyFont="1" applyFill="1" applyProtection="1">
      <protection hidden="1"/>
    </xf>
    <xf numFmtId="0" fontId="6" fillId="2" borderId="0" xfId="3" applyFont="1" applyFill="1" applyAlignment="1" applyProtection="1">
      <alignment horizontal="center" vertical="center"/>
      <protection hidden="1"/>
    </xf>
    <xf numFmtId="0" fontId="6" fillId="2" borderId="0" xfId="3" quotePrefix="1" applyFont="1" applyFill="1" applyAlignment="1" applyProtection="1">
      <alignment horizontal="left" wrapText="1"/>
      <protection hidden="1"/>
    </xf>
    <xf numFmtId="0" fontId="6" fillId="5" borderId="0" xfId="3" applyFont="1" applyFill="1" applyAlignment="1" applyProtection="1">
      <alignment horizontal="left" vertical="center" wrapText="1"/>
      <protection hidden="1"/>
    </xf>
    <xf numFmtId="0" fontId="6" fillId="2" borderId="0" xfId="3" quotePrefix="1" applyFont="1" applyFill="1" applyAlignment="1" applyProtection="1">
      <alignment horizontal="left" vertical="center" wrapText="1"/>
      <protection hidden="1"/>
    </xf>
    <xf numFmtId="0" fontId="22" fillId="2" borderId="0" xfId="3" applyFont="1" applyFill="1" applyBorder="1" applyAlignment="1" applyProtection="1">
      <alignment horizontal="center" vertical="center"/>
      <protection hidden="1"/>
    </xf>
    <xf numFmtId="0" fontId="27" fillId="5" borderId="0" xfId="3" applyFont="1" applyFill="1" applyProtection="1">
      <protection hidden="1"/>
    </xf>
    <xf numFmtId="0" fontId="39" fillId="5" borderId="0" xfId="3" applyFont="1" applyFill="1" applyProtection="1">
      <protection hidden="1"/>
    </xf>
    <xf numFmtId="0" fontId="0" fillId="2" borderId="8" xfId="0" applyFill="1" applyBorder="1" applyProtection="1">
      <protection hidden="1"/>
    </xf>
    <xf numFmtId="0" fontId="21" fillId="2" borderId="0" xfId="3" applyFont="1" applyFill="1" applyProtection="1">
      <protection hidden="1"/>
    </xf>
    <xf numFmtId="0" fontId="41" fillId="5" borderId="0" xfId="3" applyFont="1" applyFill="1" applyBorder="1" applyAlignment="1" applyProtection="1">
      <alignment horizontal="left" vertical="center"/>
      <protection hidden="1"/>
    </xf>
    <xf numFmtId="0" fontId="0" fillId="2" borderId="0" xfId="0" applyFill="1" applyBorder="1" applyProtection="1">
      <protection hidden="1"/>
    </xf>
    <xf numFmtId="0" fontId="4" fillId="2" borderId="0" xfId="4" applyFill="1" applyAlignment="1" applyProtection="1">
      <alignment horizontal="center" vertical="top"/>
      <protection hidden="1"/>
    </xf>
    <xf numFmtId="0" fontId="0" fillId="6" borderId="0" xfId="0" applyFill="1" applyProtection="1">
      <protection hidden="1"/>
    </xf>
    <xf numFmtId="0" fontId="0" fillId="2" borderId="0" xfId="0" applyFont="1" applyFill="1" applyProtection="1">
      <protection hidden="1"/>
    </xf>
    <xf numFmtId="0" fontId="18" fillId="5" borderId="0" xfId="1" applyNumberFormat="1" applyFont="1" applyFill="1" applyBorder="1" applyAlignment="1" applyProtection="1">
      <alignment horizontal="center" vertical="center"/>
      <protection hidden="1"/>
    </xf>
    <xf numFmtId="0" fontId="6" fillId="5" borderId="0" xfId="3" applyFont="1" applyFill="1" applyBorder="1" applyAlignment="1" applyProtection="1">
      <alignment vertical="center"/>
      <protection hidden="1"/>
    </xf>
    <xf numFmtId="0" fontId="9" fillId="2" borderId="0" xfId="3" applyFont="1" applyFill="1" applyAlignment="1" applyProtection="1">
      <protection hidden="1"/>
    </xf>
    <xf numFmtId="0" fontId="13" fillId="5" borderId="0" xfId="3" quotePrefix="1" applyFont="1" applyFill="1" applyAlignment="1" applyProtection="1">
      <alignment horizontal="left" vertical="center"/>
      <protection hidden="1"/>
    </xf>
    <xf numFmtId="0" fontId="6" fillId="5" borderId="0" xfId="3" applyFont="1" applyFill="1" applyBorder="1" applyAlignment="1" applyProtection="1">
      <alignment horizontal="left" vertical="center"/>
      <protection hidden="1"/>
    </xf>
    <xf numFmtId="167" fontId="6" fillId="5" borderId="0" xfId="3" applyNumberFormat="1" applyFont="1" applyFill="1" applyAlignment="1" applyProtection="1">
      <alignment vertical="center"/>
      <protection hidden="1"/>
    </xf>
    <xf numFmtId="0" fontId="6" fillId="5" borderId="0" xfId="3" applyFont="1" applyFill="1" applyAlignment="1" applyProtection="1">
      <alignment horizontal="center"/>
      <protection hidden="1"/>
    </xf>
    <xf numFmtId="0" fontId="6" fillId="5" borderId="0" xfId="3" applyFont="1" applyFill="1" applyAlignment="1" applyProtection="1">
      <alignment vertical="center" wrapText="1"/>
      <protection hidden="1"/>
    </xf>
    <xf numFmtId="0" fontId="43" fillId="2" borderId="0" xfId="3" applyFont="1" applyFill="1" applyAlignment="1" applyProtection="1">
      <protection hidden="1"/>
    </xf>
    <xf numFmtId="0" fontId="7" fillId="2" borderId="0" xfId="0" applyFont="1" applyFill="1" applyAlignment="1" applyProtection="1">
      <alignment vertical="center" wrapText="1"/>
      <protection hidden="1"/>
    </xf>
    <xf numFmtId="0" fontId="45" fillId="5" borderId="0" xfId="3" applyFont="1" applyFill="1" applyAlignment="1" applyProtection="1">
      <protection hidden="1"/>
    </xf>
    <xf numFmtId="0" fontId="6" fillId="5" borderId="0" xfId="3" applyFont="1" applyFill="1" applyAlignment="1" applyProtection="1">
      <protection hidden="1"/>
    </xf>
    <xf numFmtId="0" fontId="17" fillId="5" borderId="3" xfId="3" applyFont="1" applyFill="1" applyBorder="1" applyAlignment="1" applyProtection="1">
      <alignment horizontal="left" vertical="center"/>
      <protection hidden="1"/>
    </xf>
    <xf numFmtId="165" fontId="17" fillId="5" borderId="4" xfId="2" applyNumberFormat="1" applyFont="1" applyFill="1" applyBorder="1" applyAlignment="1" applyProtection="1">
      <alignment horizontal="center" vertical="center"/>
      <protection hidden="1"/>
    </xf>
    <xf numFmtId="0" fontId="40" fillId="5" borderId="0" xfId="3" applyFont="1" applyFill="1" applyAlignment="1" applyProtection="1">
      <alignment horizontal="center" vertical="center"/>
      <protection hidden="1"/>
    </xf>
    <xf numFmtId="0" fontId="12" fillId="5" borderId="0" xfId="3" applyFont="1" applyFill="1" applyBorder="1" applyAlignment="1" applyProtection="1">
      <alignment horizontal="center" vertical="center"/>
      <protection hidden="1"/>
    </xf>
    <xf numFmtId="0" fontId="47" fillId="2" borderId="0" xfId="3" applyFont="1" applyFill="1" applyProtection="1">
      <protection hidden="1"/>
    </xf>
    <xf numFmtId="167" fontId="6" fillId="5" borderId="0" xfId="3" applyNumberFormat="1" applyFont="1" applyFill="1" applyAlignment="1" applyProtection="1">
      <alignment horizontal="center" vertical="center"/>
      <protection hidden="1"/>
    </xf>
    <xf numFmtId="0" fontId="48" fillId="5" borderId="0" xfId="3" applyFont="1" applyFill="1" applyAlignment="1" applyProtection="1">
      <alignment horizontal="center" vertical="center"/>
      <protection hidden="1"/>
    </xf>
    <xf numFmtId="0" fontId="12" fillId="5" borderId="0" xfId="3" quotePrefix="1" applyFont="1" applyFill="1" applyBorder="1" applyAlignment="1" applyProtection="1">
      <alignment horizontal="left" vertical="center"/>
      <protection hidden="1"/>
    </xf>
    <xf numFmtId="0" fontId="51" fillId="2" borderId="0" xfId="3" applyFont="1" applyFill="1" applyAlignment="1" applyProtection="1">
      <protection hidden="1"/>
    </xf>
    <xf numFmtId="0" fontId="0" fillId="6" borderId="0" xfId="0" applyFont="1" applyFill="1" applyProtection="1">
      <protection hidden="1"/>
    </xf>
    <xf numFmtId="0" fontId="9" fillId="2" borderId="0" xfId="3" applyFont="1" applyFill="1" applyAlignment="1" applyProtection="1">
      <alignment horizontal="left" vertical="center"/>
      <protection hidden="1"/>
    </xf>
    <xf numFmtId="0" fontId="6" fillId="5" borderId="0" xfId="3" applyFont="1" applyFill="1" applyAlignment="1" applyProtection="1">
      <alignment horizontal="center" vertical="center" wrapText="1"/>
      <protection hidden="1"/>
    </xf>
    <xf numFmtId="0" fontId="6" fillId="5" borderId="0" xfId="3" applyFont="1" applyFill="1" applyAlignment="1" applyProtection="1">
      <alignment horizontal="left" vertical="center"/>
      <protection hidden="1"/>
    </xf>
    <xf numFmtId="0" fontId="6" fillId="5" borderId="2" xfId="3" applyFont="1" applyFill="1" applyBorder="1" applyAlignment="1" applyProtection="1">
      <alignment horizontal="left" vertical="center"/>
      <protection hidden="1"/>
    </xf>
    <xf numFmtId="0" fontId="6" fillId="5"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wrapText="1"/>
      <protection hidden="1"/>
    </xf>
    <xf numFmtId="0" fontId="5" fillId="2" borderId="0" xfId="4" applyFont="1" applyFill="1" applyBorder="1" applyAlignment="1" applyProtection="1">
      <alignment horizontal="center" vertical="center"/>
      <protection hidden="1"/>
    </xf>
    <xf numFmtId="0" fontId="6" fillId="4" borderId="0" xfId="3" applyFont="1" applyFill="1" applyAlignment="1" applyProtection="1">
      <alignment horizontal="center"/>
      <protection hidden="1"/>
    </xf>
    <xf numFmtId="0" fontId="44" fillId="5" borderId="0" xfId="3" applyFont="1" applyFill="1" applyAlignment="1" applyProtection="1">
      <alignment vertical="center"/>
      <protection hidden="1"/>
    </xf>
    <xf numFmtId="0" fontId="14" fillId="2" borderId="0" xfId="3" applyFont="1" applyFill="1" applyAlignment="1" applyProtection="1">
      <alignment horizontal="center" vertical="center"/>
      <protection hidden="1"/>
    </xf>
    <xf numFmtId="1" fontId="15" fillId="2" borderId="0" xfId="3" applyNumberFormat="1" applyFont="1" applyFill="1" applyAlignment="1" applyProtection="1">
      <alignment horizontal="right" vertical="center" indent="2"/>
      <protection hidden="1"/>
    </xf>
    <xf numFmtId="0" fontId="9" fillId="2" borderId="0" xfId="3" applyFont="1" applyFill="1" applyAlignment="1" applyProtection="1">
      <alignment horizontal="left" vertical="center" wrapText="1"/>
      <protection hidden="1"/>
    </xf>
    <xf numFmtId="0" fontId="6" fillId="6" borderId="0" xfId="3" applyFont="1" applyFill="1" applyAlignment="1" applyProtection="1">
      <alignment wrapText="1"/>
      <protection hidden="1"/>
    </xf>
    <xf numFmtId="0" fontId="6" fillId="5" borderId="0" xfId="3" applyFont="1" applyFill="1" applyBorder="1" applyAlignment="1" applyProtection="1">
      <alignment horizontal="center" vertical="center"/>
      <protection hidden="1"/>
    </xf>
    <xf numFmtId="0" fontId="45" fillId="5" borderId="0" xfId="3" applyFont="1" applyFill="1" applyAlignment="1" applyProtection="1">
      <alignment vertical="center"/>
      <protection hidden="1"/>
    </xf>
    <xf numFmtId="166" fontId="6" fillId="3" borderId="1" xfId="2" applyNumberFormat="1" applyFont="1" applyFill="1" applyBorder="1" applyAlignment="1" applyProtection="1">
      <alignment horizontal="center" vertical="center"/>
      <protection locked="0" hidden="1"/>
    </xf>
    <xf numFmtId="0" fontId="13" fillId="5" borderId="0" xfId="3" applyFont="1" applyFill="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0" fontId="13" fillId="5" borderId="0" xfId="3" applyFont="1" applyFill="1" applyAlignment="1" applyProtection="1">
      <alignment vertical="center"/>
      <protection hidden="1"/>
    </xf>
    <xf numFmtId="0" fontId="0" fillId="3" borderId="1" xfId="0" applyFill="1" applyBorder="1" applyAlignment="1" applyProtection="1">
      <alignment horizontal="center" vertical="center"/>
      <protection locked="0" hidden="1"/>
    </xf>
    <xf numFmtId="0" fontId="13" fillId="5" borderId="0" xfId="3" applyFont="1" applyFill="1" applyBorder="1" applyAlignment="1" applyProtection="1">
      <alignment horizontal="left" vertical="center" wrapText="1"/>
      <protection hidden="1"/>
    </xf>
    <xf numFmtId="0" fontId="9" fillId="2" borderId="0" xfId="3" applyFont="1" applyFill="1" applyBorder="1" applyAlignment="1" applyProtection="1">
      <protection hidden="1"/>
    </xf>
    <xf numFmtId="0" fontId="13" fillId="5" borderId="0" xfId="3" applyFont="1" applyFill="1" applyBorder="1" applyAlignment="1" applyProtection="1">
      <alignment horizontal="center" vertical="center"/>
      <protection hidden="1"/>
    </xf>
    <xf numFmtId="0" fontId="6" fillId="6" borderId="0" xfId="3" applyFont="1" applyFill="1" applyBorder="1" applyProtection="1">
      <protection hidden="1"/>
    </xf>
    <xf numFmtId="0" fontId="6" fillId="6" borderId="0" xfId="3" applyFont="1" applyFill="1" applyAlignment="1" applyProtection="1">
      <alignment horizontal="center"/>
      <protection hidden="1"/>
    </xf>
    <xf numFmtId="0" fontId="13" fillId="3" borderId="1" xfId="3" applyFont="1" applyFill="1" applyBorder="1" applyAlignment="1" applyProtection="1">
      <alignment horizontal="center" vertical="center" wrapText="1"/>
      <protection locked="0" hidden="1"/>
    </xf>
    <xf numFmtId="0" fontId="12" fillId="5" borderId="0" xfId="3" applyFont="1" applyFill="1" applyBorder="1" applyAlignment="1" applyProtection="1">
      <alignment horizontal="center" vertical="center" wrapText="1"/>
      <protection locked="0" hidden="1"/>
    </xf>
    <xf numFmtId="0" fontId="13" fillId="5" borderId="0" xfId="3" quotePrefix="1" applyFont="1" applyFill="1" applyBorder="1" applyAlignment="1" applyProtection="1">
      <alignment horizontal="left" vertical="center"/>
      <protection hidden="1"/>
    </xf>
    <xf numFmtId="0" fontId="6" fillId="5"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18" fillId="5" borderId="0" xfId="0" applyFont="1" applyFill="1" applyAlignment="1" applyProtection="1">
      <alignment horizontal="center" vertical="center"/>
      <protection hidden="1"/>
    </xf>
    <xf numFmtId="0" fontId="18" fillId="5" borderId="0" xfId="0" applyFont="1" applyFill="1" applyAlignment="1" applyProtection="1">
      <alignment horizontal="left" vertical="center"/>
      <protection hidden="1"/>
    </xf>
    <xf numFmtId="0" fontId="9" fillId="5" borderId="0" xfId="3" applyFont="1" applyFill="1" applyAlignment="1" applyProtection="1">
      <protection hidden="1"/>
    </xf>
    <xf numFmtId="0" fontId="9" fillId="5" borderId="5" xfId="3" applyFont="1" applyFill="1" applyBorder="1" applyAlignment="1" applyProtection="1">
      <protection hidden="1"/>
    </xf>
    <xf numFmtId="0" fontId="13" fillId="5" borderId="0"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locked="0"/>
    </xf>
    <xf numFmtId="0" fontId="12" fillId="5" borderId="0" xfId="3" applyFont="1" applyFill="1" applyBorder="1" applyAlignment="1" applyProtection="1">
      <alignment horizontal="left" vertical="center" wrapText="1"/>
      <protection hidden="1"/>
    </xf>
    <xf numFmtId="168" fontId="53" fillId="5" borderId="0" xfId="0" applyNumberFormat="1" applyFont="1" applyFill="1" applyBorder="1" applyAlignment="1" applyProtection="1">
      <alignment horizontal="center" vertical="center"/>
      <protection hidden="1"/>
    </xf>
    <xf numFmtId="0" fontId="12" fillId="5" borderId="0" xfId="3" applyFont="1" applyFill="1" applyAlignment="1" applyProtection="1">
      <alignment horizontal="left" vertical="center" wrapText="1"/>
      <protection hidden="1"/>
    </xf>
    <xf numFmtId="9" fontId="12" fillId="5" borderId="0" xfId="1" applyFont="1" applyFill="1" applyBorder="1" applyAlignment="1" applyProtection="1">
      <alignment horizontal="center" vertical="center" wrapText="1"/>
      <protection hidden="1"/>
    </xf>
    <xf numFmtId="0" fontId="50" fillId="5" borderId="0" xfId="0" applyFont="1" applyFill="1" applyBorder="1" applyAlignment="1" applyProtection="1">
      <alignment horizontal="center" vertical="center"/>
      <protection locked="0" hidden="1"/>
    </xf>
    <xf numFmtId="9" fontId="50" fillId="5" borderId="0" xfId="1" applyFont="1" applyFill="1" applyBorder="1" applyAlignment="1" applyProtection="1">
      <alignment horizontal="center" vertical="center"/>
      <protection locked="0" hidden="1"/>
    </xf>
    <xf numFmtId="0" fontId="13" fillId="5" borderId="0" xfId="3" applyFont="1" applyFill="1" applyProtection="1">
      <protection hidden="1"/>
    </xf>
    <xf numFmtId="4" fontId="12" fillId="5" borderId="0" xfId="3" applyNumberFormat="1" applyFont="1" applyFill="1" applyBorder="1" applyAlignment="1" applyProtection="1">
      <alignment horizontal="center" vertical="center"/>
      <protection hidden="1"/>
    </xf>
    <xf numFmtId="0" fontId="12" fillId="5" borderId="0" xfId="3" applyFont="1" applyFill="1" applyBorder="1" applyAlignment="1" applyProtection="1">
      <alignment horizontal="center" vertical="center"/>
      <protection locked="0"/>
    </xf>
    <xf numFmtId="0" fontId="50" fillId="5" borderId="0" xfId="0" applyFont="1" applyFill="1" applyBorder="1" applyAlignment="1" applyProtection="1">
      <alignment horizontal="center" vertical="center"/>
      <protection locked="0"/>
    </xf>
    <xf numFmtId="0" fontId="6" fillId="5" borderId="0" xfId="3" applyFont="1" applyFill="1" applyAlignment="1" applyProtection="1">
      <alignment horizontal="center" vertical="center" wrapText="1"/>
      <protection hidden="1"/>
    </xf>
    <xf numFmtId="0" fontId="6" fillId="5" borderId="0" xfId="3" applyFont="1" applyFill="1" applyAlignment="1" applyProtection="1">
      <alignment horizontal="left" vertical="center"/>
      <protection hidden="1"/>
    </xf>
    <xf numFmtId="0" fontId="13" fillId="5" borderId="0" xfId="3" quotePrefix="1" applyFont="1" applyFill="1" applyBorder="1" applyAlignment="1" applyProtection="1">
      <alignment horizontal="left" vertical="center"/>
      <protection hidden="1"/>
    </xf>
    <xf numFmtId="0" fontId="13" fillId="5" borderId="0" xfId="3" applyFont="1" applyFill="1" applyAlignment="1" applyProtection="1">
      <alignment horizontal="center" vertical="center"/>
      <protection hidden="1"/>
    </xf>
    <xf numFmtId="0" fontId="6" fillId="5" borderId="0" xfId="3" applyFont="1" applyFill="1" applyBorder="1" applyAlignment="1" applyProtection="1">
      <alignment horizontal="center" vertical="center"/>
      <protection hidden="1"/>
    </xf>
    <xf numFmtId="0" fontId="54" fillId="3" borderId="1" xfId="0" applyFont="1" applyFill="1" applyBorder="1" applyAlignment="1" applyProtection="1">
      <alignment horizontal="center" vertical="center"/>
      <protection locked="0"/>
    </xf>
    <xf numFmtId="0" fontId="54" fillId="5" borderId="0" xfId="0" applyFont="1" applyFill="1" applyBorder="1" applyAlignment="1" applyProtection="1">
      <alignment vertical="center"/>
      <protection locked="0"/>
    </xf>
    <xf numFmtId="0" fontId="13" fillId="5" borderId="0" xfId="3" applyFont="1" applyFill="1" applyBorder="1" applyAlignment="1" applyProtection="1">
      <alignment vertical="center"/>
      <protection hidden="1"/>
    </xf>
    <xf numFmtId="0" fontId="21" fillId="2" borderId="0" xfId="3" applyFont="1" applyFill="1" applyBorder="1" applyAlignment="1" applyProtection="1">
      <alignment vertical="center"/>
      <protection hidden="1"/>
    </xf>
    <xf numFmtId="0" fontId="12" fillId="5" borderId="0" xfId="3" applyFont="1" applyFill="1" applyBorder="1" applyAlignment="1" applyProtection="1">
      <alignment vertical="center" wrapText="1"/>
      <protection hidden="1"/>
    </xf>
    <xf numFmtId="3" fontId="18" fillId="3" borderId="1" xfId="2" applyNumberFormat="1" applyFont="1" applyFill="1" applyBorder="1" applyAlignment="1" applyProtection="1">
      <alignment horizontal="center" vertical="center"/>
      <protection locked="0" hidden="1"/>
    </xf>
    <xf numFmtId="0" fontId="18" fillId="3" borderId="1" xfId="1" applyNumberFormat="1" applyFont="1" applyFill="1" applyBorder="1" applyAlignment="1" applyProtection="1">
      <alignment horizontal="center" vertical="center"/>
      <protection locked="0" hidden="1"/>
    </xf>
    <xf numFmtId="0" fontId="18" fillId="3" borderId="1" xfId="3" applyFont="1" applyFill="1" applyBorder="1" applyAlignment="1" applyProtection="1">
      <alignment horizontal="center" vertical="center"/>
      <protection locked="0" hidden="1"/>
    </xf>
    <xf numFmtId="3" fontId="18" fillId="3" borderId="1" xfId="2" applyNumberFormat="1" applyFont="1" applyFill="1" applyBorder="1" applyAlignment="1" applyProtection="1">
      <alignment vertical="center"/>
      <protection locked="0" hidden="1"/>
    </xf>
    <xf numFmtId="0" fontId="18" fillId="3" borderId="1" xfId="1" applyNumberFormat="1" applyFont="1" applyFill="1" applyBorder="1" applyAlignment="1" applyProtection="1">
      <alignment vertical="center"/>
      <protection locked="0" hidden="1"/>
    </xf>
    <xf numFmtId="0" fontId="38" fillId="5" borderId="0" xfId="3" applyFont="1" applyFill="1" applyBorder="1" applyAlignment="1" applyProtection="1">
      <alignment horizontal="center" vertical="center"/>
      <protection hidden="1"/>
    </xf>
    <xf numFmtId="0" fontId="39" fillId="5" borderId="0" xfId="3" applyFont="1" applyFill="1" applyAlignment="1" applyProtection="1">
      <alignment horizontal="center" vertical="center" wrapText="1"/>
      <protection hidden="1"/>
    </xf>
    <xf numFmtId="0" fontId="55" fillId="0" borderId="0" xfId="0" applyFont="1"/>
    <xf numFmtId="0" fontId="0" fillId="0" borderId="9" xfId="0" applyBorder="1"/>
    <xf numFmtId="2" fontId="0" fillId="0" borderId="0" xfId="0" applyNumberFormat="1"/>
    <xf numFmtId="2" fontId="0" fillId="0" borderId="9" xfId="0" applyNumberFormat="1" applyBorder="1"/>
    <xf numFmtId="0" fontId="0" fillId="5" borderId="0" xfId="0" applyFill="1" applyProtection="1">
      <protection hidden="1"/>
    </xf>
    <xf numFmtId="0" fontId="20" fillId="5" borderId="4" xfId="3" applyFont="1" applyFill="1" applyBorder="1" applyAlignment="1" applyProtection="1">
      <alignment horizontal="center" vertical="center"/>
      <protection hidden="1"/>
    </xf>
    <xf numFmtId="0" fontId="0" fillId="5" borderId="5" xfId="0" applyFill="1" applyBorder="1" applyProtection="1">
      <protection hidden="1"/>
    </xf>
    <xf numFmtId="0" fontId="2" fillId="2" borderId="0" xfId="0" applyFont="1" applyFill="1" applyAlignment="1" applyProtection="1">
      <alignment horizontal="left" vertical="top" wrapText="1"/>
      <protection hidden="1"/>
    </xf>
    <xf numFmtId="0" fontId="6" fillId="2" borderId="0" xfId="3"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vertical="center" wrapText="1"/>
      <protection hidden="1"/>
    </xf>
    <xf numFmtId="0" fontId="39" fillId="5" borderId="0" xfId="3" applyFont="1" applyFill="1" applyAlignment="1" applyProtection="1">
      <alignment horizontal="left" vertical="center" wrapText="1"/>
      <protection hidden="1"/>
    </xf>
    <xf numFmtId="0" fontId="39" fillId="5" borderId="0" xfId="3" applyFont="1" applyFill="1" applyAlignment="1" applyProtection="1">
      <alignment horizontal="left" vertical="center"/>
      <protection hidden="1"/>
    </xf>
    <xf numFmtId="0" fontId="18" fillId="5" borderId="0" xfId="3" quotePrefix="1" applyFont="1" applyFill="1" applyAlignment="1" applyProtection="1">
      <alignment horizontal="left" vertical="center"/>
      <protection hidden="1"/>
    </xf>
    <xf numFmtId="0" fontId="9" fillId="2" borderId="0" xfId="3" applyFont="1" applyFill="1" applyAlignment="1" applyProtection="1">
      <alignment horizontal="left" vertical="center"/>
      <protection hidden="1"/>
    </xf>
    <xf numFmtId="0" fontId="9" fillId="2" borderId="0" xfId="3" applyFont="1" applyFill="1" applyBorder="1" applyAlignment="1" applyProtection="1">
      <alignment horizontal="left"/>
      <protection hidden="1"/>
    </xf>
    <xf numFmtId="0" fontId="13" fillId="2" borderId="0" xfId="3" applyFont="1" applyFill="1" applyBorder="1" applyProtection="1">
      <protection hidden="1"/>
    </xf>
    <xf numFmtId="0" fontId="6" fillId="2" borderId="0" xfId="3" quotePrefix="1" applyFont="1" applyFill="1" applyBorder="1" applyAlignment="1" applyProtection="1">
      <alignment horizontal="left" vertical="center"/>
      <protection hidden="1"/>
    </xf>
    <xf numFmtId="0" fontId="13" fillId="2" borderId="0" xfId="3" applyFont="1" applyFill="1" applyBorder="1" applyAlignment="1" applyProtection="1">
      <alignment horizontal="center" vertical="center"/>
      <protection hidden="1"/>
    </xf>
    <xf numFmtId="0" fontId="6" fillId="2" borderId="0" xfId="3" applyFont="1" applyFill="1" applyBorder="1" applyAlignment="1" applyProtection="1">
      <alignment horizontal="left" vertical="center"/>
      <protection hidden="1"/>
    </xf>
    <xf numFmtId="0" fontId="14" fillId="2" borderId="0" xfId="3" applyFont="1" applyFill="1" applyBorder="1" applyProtection="1">
      <protection hidden="1"/>
    </xf>
    <xf numFmtId="0" fontId="15" fillId="2" borderId="0" xfId="3" applyFont="1" applyFill="1" applyBorder="1" applyProtection="1">
      <protection hidden="1"/>
    </xf>
    <xf numFmtId="0" fontId="9" fillId="2" borderId="0" xfId="3" applyFont="1" applyFill="1" applyBorder="1" applyAlignment="1" applyProtection="1">
      <alignment horizontal="left" vertical="center"/>
      <protection hidden="1"/>
    </xf>
    <xf numFmtId="0" fontId="6" fillId="2" borderId="0" xfId="3" applyFont="1" applyFill="1" applyBorder="1" applyAlignment="1" applyProtection="1">
      <alignment horizontal="left"/>
      <protection hidden="1"/>
    </xf>
    <xf numFmtId="0" fontId="17" fillId="2" borderId="0" xfId="3" applyFont="1" applyFill="1" applyBorder="1" applyAlignment="1" applyProtection="1">
      <alignment horizontal="left" vertical="center"/>
      <protection hidden="1"/>
    </xf>
    <xf numFmtId="0" fontId="42" fillId="2" borderId="0" xfId="4" applyFont="1" applyFill="1" applyProtection="1">
      <protection hidden="1"/>
    </xf>
    <xf numFmtId="0" fontId="33" fillId="6" borderId="0" xfId="3" applyFont="1" applyFill="1" applyProtection="1">
      <protection hidden="1"/>
    </xf>
    <xf numFmtId="0" fontId="18" fillId="3" borderId="0" xfId="3" applyFont="1" applyFill="1" applyAlignment="1" applyProtection="1">
      <alignment vertical="center"/>
      <protection hidden="1"/>
    </xf>
    <xf numFmtId="0" fontId="49" fillId="5" borderId="6" xfId="0"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vertical="center" wrapText="1"/>
      <protection hidden="1"/>
    </xf>
    <xf numFmtId="0" fontId="27" fillId="5" borderId="0" xfId="3" applyFont="1" applyFill="1" applyAlignment="1" applyProtection="1">
      <alignment vertical="center"/>
      <protection hidden="1"/>
    </xf>
    <xf numFmtId="0" fontId="39" fillId="5" borderId="0" xfId="3" applyFont="1" applyFill="1" applyAlignment="1" applyProtection="1">
      <alignment vertical="center"/>
      <protection hidden="1"/>
    </xf>
    <xf numFmtId="0" fontId="6" fillId="3" borderId="1" xfId="3" applyFont="1" applyFill="1" applyBorder="1" applyAlignment="1" applyProtection="1">
      <alignment vertical="center"/>
      <protection hidden="1"/>
    </xf>
    <xf numFmtId="0" fontId="57" fillId="5" borderId="0" xfId="0" applyFont="1" applyFill="1" applyAlignment="1" applyProtection="1">
      <alignment horizontal="center" vertical="center"/>
      <protection hidden="1"/>
    </xf>
    <xf numFmtId="0" fontId="6" fillId="2" borderId="0" xfId="3" applyFont="1" applyFill="1" applyBorder="1" applyAlignment="1" applyProtection="1">
      <alignment horizontal="left" vertical="center" wrapText="1"/>
      <protection hidden="1"/>
    </xf>
    <xf numFmtId="0" fontId="30"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17" fillId="2" borderId="0" xfId="3" applyFont="1" applyFill="1" applyBorder="1" applyAlignment="1" applyProtection="1">
      <alignment horizontal="left" vertical="center"/>
      <protection hidden="1"/>
    </xf>
    <xf numFmtId="164" fontId="17" fillId="2" borderId="0" xfId="2" applyNumberFormat="1" applyFont="1" applyFill="1" applyBorder="1" applyAlignment="1" applyProtection="1">
      <alignment horizontal="center" vertical="center"/>
      <protection hidden="1"/>
    </xf>
    <xf numFmtId="0" fontId="6" fillId="2" borderId="0" xfId="3" applyFont="1" applyFill="1" applyBorder="1" applyAlignment="1" applyProtection="1">
      <alignment horizontal="center" vertical="center"/>
      <protection hidden="1"/>
    </xf>
    <xf numFmtId="0" fontId="2" fillId="2" borderId="0" xfId="0" applyFont="1" applyFill="1" applyAlignment="1" applyProtection="1">
      <alignment horizontal="left" vertical="top" wrapText="1"/>
      <protection hidden="1"/>
    </xf>
    <xf numFmtId="0" fontId="54" fillId="2" borderId="0" xfId="0" applyFont="1" applyFill="1" applyAlignment="1" applyProtection="1">
      <alignment horizontal="left" vertical="center" wrapText="1"/>
      <protection hidden="1"/>
    </xf>
    <xf numFmtId="0" fontId="6" fillId="2" borderId="0" xfId="3" applyFont="1" applyFill="1" applyBorder="1" applyAlignment="1" applyProtection="1">
      <alignment horizontal="left" vertical="center"/>
      <protection hidden="1"/>
    </xf>
    <xf numFmtId="0" fontId="6" fillId="2" borderId="0" xfId="3" quotePrefix="1" applyFont="1" applyFill="1" applyBorder="1" applyAlignment="1" applyProtection="1">
      <alignment horizontal="left" vertical="center" wrapText="1"/>
      <protection hidden="1"/>
    </xf>
    <xf numFmtId="0" fontId="6" fillId="2" borderId="0" xfId="3" quotePrefix="1" applyFont="1" applyFill="1" applyBorder="1" applyAlignment="1" applyProtection="1">
      <alignment horizontal="left" vertical="center"/>
      <protection hidden="1"/>
    </xf>
    <xf numFmtId="0" fontId="9" fillId="2" borderId="0" xfId="3" applyFont="1" applyFill="1" applyBorder="1" applyAlignment="1" applyProtection="1">
      <alignment horizontal="left" vertical="center"/>
      <protection hidden="1"/>
    </xf>
    <xf numFmtId="164" fontId="6" fillId="2" borderId="0" xfId="2" applyNumberFormat="1"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wrapText="1"/>
      <protection hidden="1"/>
    </xf>
    <xf numFmtId="0" fontId="9" fillId="2" borderId="0" xfId="3" applyFont="1" applyFill="1" applyBorder="1" applyAlignment="1" applyProtection="1">
      <alignment horizontal="left"/>
      <protection hidden="1"/>
    </xf>
    <xf numFmtId="0" fontId="43" fillId="2" borderId="0" xfId="3" applyFont="1" applyFill="1" applyAlignment="1" applyProtection="1">
      <alignment horizontal="left" vertical="center" wrapText="1"/>
      <protection hidden="1"/>
    </xf>
    <xf numFmtId="0" fontId="35" fillId="2" borderId="0" xfId="4" applyFont="1" applyFill="1" applyAlignment="1" applyProtection="1">
      <alignment horizontal="left" vertical="top" wrapText="1"/>
      <protection hidden="1"/>
    </xf>
    <xf numFmtId="0" fontId="35" fillId="5" borderId="0" xfId="4" applyFont="1" applyFill="1" applyAlignment="1" applyProtection="1">
      <alignment horizontal="left" vertical="top" wrapText="1"/>
      <protection hidden="1"/>
    </xf>
    <xf numFmtId="0" fontId="20" fillId="5" borderId="3" xfId="3" applyFont="1" applyFill="1" applyBorder="1" applyAlignment="1" applyProtection="1">
      <alignment horizontal="left" vertical="center"/>
      <protection hidden="1"/>
    </xf>
    <xf numFmtId="0" fontId="20" fillId="5" borderId="4" xfId="3" applyFont="1" applyFill="1" applyBorder="1" applyAlignment="1" applyProtection="1">
      <alignment horizontal="left" vertical="center"/>
      <protection hidden="1"/>
    </xf>
    <xf numFmtId="0" fontId="39" fillId="5" borderId="0" xfId="3" applyFont="1" applyFill="1" applyAlignment="1" applyProtection="1">
      <alignment horizontal="left" vertical="center" wrapText="1"/>
      <protection hidden="1"/>
    </xf>
    <xf numFmtId="0" fontId="39" fillId="5" borderId="0" xfId="3" applyFont="1" applyFill="1" applyAlignment="1" applyProtection="1">
      <alignment horizontal="left" vertical="center"/>
      <protection hidden="1"/>
    </xf>
    <xf numFmtId="0" fontId="39" fillId="5" borderId="0" xfId="3" applyFont="1" applyFill="1" applyBorder="1" applyAlignment="1" applyProtection="1">
      <alignment horizontal="left" vertical="center"/>
      <protection hidden="1"/>
    </xf>
    <xf numFmtId="0" fontId="24" fillId="2" borderId="0" xfId="4" applyFont="1" applyFill="1" applyProtection="1">
      <protection hidden="1"/>
    </xf>
    <xf numFmtId="0" fontId="9" fillId="2" borderId="0" xfId="3" applyFont="1" applyFill="1" applyAlignment="1" applyProtection="1">
      <alignment horizontal="left"/>
      <protection hidden="1"/>
    </xf>
    <xf numFmtId="0" fontId="18" fillId="5" borderId="0" xfId="3" quotePrefix="1" applyFont="1" applyFill="1" applyAlignment="1" applyProtection="1">
      <alignment horizontal="left" vertical="center"/>
      <protection hidden="1"/>
    </xf>
    <xf numFmtId="0" fontId="18" fillId="5" borderId="2" xfId="3" quotePrefix="1" applyFont="1" applyFill="1" applyBorder="1" applyAlignment="1" applyProtection="1">
      <alignment horizontal="left" vertical="center"/>
      <protection hidden="1"/>
    </xf>
    <xf numFmtId="0" fontId="9" fillId="2" borderId="0" xfId="3" applyFont="1" applyFill="1" applyAlignment="1" applyProtection="1">
      <alignment horizontal="left" vertical="center"/>
      <protection hidden="1"/>
    </xf>
    <xf numFmtId="9" fontId="50" fillId="5" borderId="0" xfId="1" applyFont="1" applyFill="1" applyBorder="1" applyAlignment="1" applyProtection="1">
      <alignment horizontal="center" vertical="center"/>
      <protection locked="0"/>
    </xf>
    <xf numFmtId="10" fontId="46" fillId="5" borderId="0" xfId="1" applyNumberFormat="1" applyFont="1" applyFill="1" applyBorder="1" applyAlignment="1" applyProtection="1">
      <alignment horizontal="center" vertical="center"/>
      <protection hidden="1"/>
    </xf>
    <xf numFmtId="9" fontId="46" fillId="6" borderId="1" xfId="3" applyNumberFormat="1" applyFont="1" applyFill="1" applyBorder="1" applyAlignment="1" applyProtection="1">
      <alignment horizontal="center" vertical="center"/>
      <protection hidden="1"/>
    </xf>
    <xf numFmtId="0" fontId="13" fillId="5" borderId="7" xfId="3" applyFont="1" applyFill="1" applyBorder="1" applyAlignment="1" applyProtection="1">
      <alignment horizontal="center" vertical="center" wrapText="1"/>
      <protection hidden="1"/>
    </xf>
    <xf numFmtId="0" fontId="46" fillId="5" borderId="0" xfId="3" applyFont="1" applyFill="1" applyAlignment="1" applyProtection="1">
      <alignment horizontal="left" vertical="center" wrapText="1"/>
      <protection hidden="1"/>
    </xf>
    <xf numFmtId="0" fontId="46" fillId="5" borderId="2" xfId="3" applyFont="1" applyFill="1" applyBorder="1" applyAlignment="1" applyProtection="1">
      <alignment horizontal="left" vertical="center" wrapText="1"/>
      <protection hidden="1"/>
    </xf>
    <xf numFmtId="0" fontId="12" fillId="5" borderId="0" xfId="3" applyFont="1" applyFill="1" applyAlignment="1" applyProtection="1">
      <alignment horizontal="left" vertical="center"/>
      <protection hidden="1"/>
    </xf>
    <xf numFmtId="0" fontId="12" fillId="5" borderId="0" xfId="3" applyFont="1" applyFill="1" applyBorder="1" applyAlignment="1" applyProtection="1">
      <alignment horizontal="left" vertical="center"/>
      <protection hidden="1"/>
    </xf>
    <xf numFmtId="0" fontId="13" fillId="5" borderId="0" xfId="3" applyFont="1" applyFill="1" applyBorder="1" applyAlignment="1" applyProtection="1">
      <alignment horizontal="center" vertical="center" wrapText="1"/>
      <protection hidden="1"/>
    </xf>
    <xf numFmtId="0" fontId="13" fillId="5" borderId="0" xfId="3" applyFont="1" applyFill="1" applyAlignment="1" applyProtection="1">
      <alignment horizontal="left" vertical="center"/>
    </xf>
    <xf numFmtId="0" fontId="13" fillId="5" borderId="2" xfId="3" applyFont="1" applyFill="1" applyBorder="1" applyAlignment="1" applyProtection="1">
      <alignment horizontal="left" vertical="center"/>
    </xf>
    <xf numFmtId="0" fontId="13" fillId="5" borderId="0" xfId="3" applyFont="1" applyFill="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0" fontId="6" fillId="5" borderId="0" xfId="3" applyFont="1" applyFill="1" applyAlignment="1" applyProtection="1">
      <alignment horizontal="left" vertical="center"/>
      <protection hidden="1"/>
    </xf>
    <xf numFmtId="0" fontId="6" fillId="5" borderId="2"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locked="0"/>
    </xf>
    <xf numFmtId="0" fontId="6" fillId="5" borderId="0" xfId="3" applyFont="1" applyFill="1" applyBorder="1" applyAlignment="1" applyProtection="1">
      <alignment horizontal="center" vertical="center"/>
      <protection hidden="1"/>
    </xf>
    <xf numFmtId="0" fontId="6" fillId="3" borderId="1" xfId="3" applyFont="1" applyFill="1" applyBorder="1" applyAlignment="1" applyProtection="1">
      <alignment horizontal="center" vertical="center"/>
      <protection locked="0"/>
    </xf>
    <xf numFmtId="0" fontId="6" fillId="5" borderId="7" xfId="3" applyFont="1" applyFill="1" applyBorder="1" applyAlignment="1" applyProtection="1">
      <alignment horizontal="center" wrapText="1"/>
      <protection hidden="1"/>
    </xf>
    <xf numFmtId="0" fontId="6" fillId="5" borderId="0" xfId="3" applyFont="1" applyFill="1" applyBorder="1" applyAlignment="1" applyProtection="1">
      <alignment horizontal="center" vertical="center" wrapText="1"/>
      <protection hidden="1"/>
    </xf>
    <xf numFmtId="0" fontId="13" fillId="5" borderId="0" xfId="3" quotePrefix="1" applyFont="1" applyFill="1" applyBorder="1" applyAlignment="1" applyProtection="1">
      <alignment horizontal="left" vertical="center"/>
      <protection hidden="1"/>
    </xf>
    <xf numFmtId="0" fontId="9" fillId="2" borderId="0" xfId="3" applyFont="1" applyFill="1" applyAlignment="1" applyProtection="1">
      <alignment horizontal="left" vertical="center" wrapText="1"/>
      <protection hidden="1"/>
    </xf>
    <xf numFmtId="0" fontId="17" fillId="5" borderId="4" xfId="3" applyFont="1" applyFill="1" applyBorder="1" applyAlignment="1" applyProtection="1">
      <alignment horizontal="left" vertical="center"/>
      <protection hidden="1"/>
    </xf>
    <xf numFmtId="0" fontId="6" fillId="6" borderId="0" xfId="3" applyFont="1" applyFill="1" applyBorder="1" applyAlignment="1" applyProtection="1">
      <alignment horizontal="center" vertical="center"/>
      <protection hidden="1"/>
    </xf>
  </cellXfs>
  <cellStyles count="5">
    <cellStyle name="Komma" xfId="2" builtinId="3"/>
    <cellStyle name="Link" xfId="4" builtinId="8"/>
    <cellStyle name="Normal" xfId="0" builtinId="0"/>
    <cellStyle name="Normal 2" xfId="3" xr:uid="{00000000-0005-0000-0000-000003000000}"/>
    <cellStyle name="Procent" xfId="1" builtinId="5"/>
  </cellStyles>
  <dxfs count="54">
    <dxf>
      <fill>
        <patternFill>
          <bgColor theme="9" tint="0.59996337778862885"/>
        </patternFill>
      </fill>
      <border>
        <left/>
        <right/>
        <top/>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9" tint="0.59996337778862885"/>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dxf>
    <dxf>
      <font>
        <b/>
        <i val="0"/>
      </font>
      <fill>
        <patternFill>
          <bgColor theme="0" tint="-0.14996795556505021"/>
        </patternFill>
      </fill>
      <border>
        <left style="thin">
          <color auto="1"/>
        </left>
        <right style="thin">
          <color auto="1"/>
        </right>
        <top style="thin">
          <color auto="1"/>
        </top>
        <bottom style="thin">
          <color auto="1"/>
        </bottom>
        <vertical/>
        <horizontal/>
      </border>
    </dxf>
    <dxf>
      <font>
        <color theme="0" tint="-0.14996795556505021"/>
      </font>
      <fill>
        <patternFill>
          <bgColor theme="9" tint="0.59996337778862885"/>
        </patternFill>
      </fill>
      <border>
        <left/>
        <right/>
        <top/>
        <bottom/>
        <vertical/>
        <horizontal/>
      </border>
    </dxf>
    <dxf>
      <font>
        <color theme="0" tint="-0.14996795556505021"/>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ont>
        <color theme="0" tint="-0.14996795556505021"/>
      </font>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style="thin">
          <color auto="1"/>
        </right>
        <top style="thin">
          <color auto="1"/>
        </top>
        <bottom style="thin">
          <color auto="1"/>
        </bottom>
        <vertical/>
        <horizontal/>
      </border>
    </dxf>
    <dxf>
      <font>
        <color auto="1"/>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526224</xdr:colOff>
      <xdr:row>14</xdr:row>
      <xdr:rowOff>114300</xdr:rowOff>
    </xdr:from>
    <xdr:to>
      <xdr:col>9</xdr:col>
      <xdr:colOff>146106</xdr:colOff>
      <xdr:row>18</xdr:row>
      <xdr:rowOff>146326</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4524" y="2413000"/>
          <a:ext cx="893057" cy="686076"/>
        </a:xfrm>
        <a:prstGeom prst="rect">
          <a:avLst/>
        </a:prstGeom>
      </xdr:spPr>
    </xdr:pic>
    <xdr:clientData/>
  </xdr:twoCellAnchor>
  <xdr:twoCellAnchor editAs="oneCell">
    <xdr:from>
      <xdr:col>3</xdr:col>
      <xdr:colOff>759653</xdr:colOff>
      <xdr:row>15</xdr:row>
      <xdr:rowOff>28576</xdr:rowOff>
    </xdr:from>
    <xdr:to>
      <xdr:col>4</xdr:col>
      <xdr:colOff>818484</xdr:colOff>
      <xdr:row>19</xdr:row>
      <xdr:rowOff>16153</xdr:rowOff>
    </xdr:to>
    <xdr:pic>
      <xdr:nvPicPr>
        <xdr:cNvPr id="4" name="Picture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2178" y="2486026"/>
          <a:ext cx="820831" cy="701952"/>
        </a:xfrm>
        <a:prstGeom prst="rect">
          <a:avLst/>
        </a:prstGeom>
      </xdr:spPr>
    </xdr:pic>
    <xdr:clientData/>
  </xdr:twoCellAnchor>
  <xdr:twoCellAnchor editAs="oneCell">
    <xdr:from>
      <xdr:col>13</xdr:col>
      <xdr:colOff>66675</xdr:colOff>
      <xdr:row>1</xdr:row>
      <xdr:rowOff>19049</xdr:rowOff>
    </xdr:from>
    <xdr:to>
      <xdr:col>15</xdr:col>
      <xdr:colOff>582944</xdr:colOff>
      <xdr:row>3</xdr:row>
      <xdr:rowOff>40639</xdr:rowOff>
    </xdr:to>
    <xdr:pic>
      <xdr:nvPicPr>
        <xdr:cNvPr id="5" name="Billed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86625" y="104774"/>
          <a:ext cx="1852944" cy="602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363551</xdr:colOff>
      <xdr:row>0</xdr:row>
      <xdr:rowOff>57150</xdr:rowOff>
    </xdr:from>
    <xdr:to>
      <xdr:col>14</xdr:col>
      <xdr:colOff>651841</xdr:colOff>
      <xdr:row>2</xdr:row>
      <xdr:rowOff>398780</xdr:rowOff>
    </xdr:to>
    <xdr:pic>
      <xdr:nvPicPr>
        <xdr:cNvPr id="3" name="Billed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1151" y="57150"/>
          <a:ext cx="1878965" cy="646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33617</xdr:colOff>
      <xdr:row>12</xdr:row>
      <xdr:rowOff>49304</xdr:rowOff>
    </xdr:from>
    <xdr:to>
      <xdr:col>14</xdr:col>
      <xdr:colOff>0</xdr:colOff>
      <xdr:row>43</xdr:row>
      <xdr:rowOff>158749</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9812617" y="2652804"/>
          <a:ext cx="5310966" cy="699919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1" u="none" strike="noStrike" kern="0" cap="none" spc="0" normalizeH="0" baseline="0" noProof="0">
              <a:ln>
                <a:noFill/>
              </a:ln>
              <a:solidFill>
                <a:prstClr val="black"/>
              </a:solidFill>
              <a:effectLst/>
              <a:uLnTx/>
              <a:uFillTx/>
              <a:latin typeface="+mn-lt"/>
              <a:ea typeface="+mn-ea"/>
              <a:cs typeface="+mn-cs"/>
            </a:rPr>
            <a:t>Dokumentationskrav ved ansøgning: </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Antal lyskilder dokumenteres med oversigtsbillede/plantegning eller et tilbud fra en installatør/leverandør, hvor antallet af lyskilder, der skal udskiftes, er sandsynliggjort.</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Effekten af lyskilderne i før-situationen dokumenteres ved nærbillede af lyskilden og evt. datablad eller et tilbud fra en installatør, hvor effekt af lyskilderne, der skal udskiftes, tydeligt fremgår.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Hvis anvendelseskategorien er angivet som "</a:t>
          </a:r>
          <a:r>
            <a:rPr kumimoji="0" lang="da-DK" sz="1100" b="0" i="1" u="none" strike="noStrike" kern="0" cap="none" spc="0" normalizeH="0" baseline="0" noProof="0">
              <a:ln>
                <a:noFill/>
              </a:ln>
              <a:solidFill>
                <a:prstClr val="black"/>
              </a:solidFill>
              <a:effectLst/>
              <a:uLnTx/>
              <a:uFillTx/>
              <a:latin typeface="+mn-lt"/>
              <a:ea typeface="+mn-ea"/>
              <a:cs typeface="+mn-cs"/>
            </a:rPr>
            <a:t>16 timers drift pr. dag</a:t>
          </a:r>
          <a:r>
            <a:rPr kumimoji="0" lang="da-DK" sz="1100" b="0" i="0" u="none" strike="noStrike" kern="0" cap="none" spc="0" normalizeH="0" baseline="0" noProof="0">
              <a:ln>
                <a:noFill/>
              </a:ln>
              <a:solidFill>
                <a:prstClr val="black"/>
              </a:solidFill>
              <a:effectLst/>
              <a:uLnTx/>
              <a:uFillTx/>
              <a:latin typeface="+mn-lt"/>
              <a:ea typeface="+mn-ea"/>
              <a:cs typeface="+mn-cs"/>
            </a:rPr>
            <a:t>" eller "</a:t>
          </a:r>
          <a:r>
            <a:rPr kumimoji="0" lang="da-DK" sz="1100" b="0" i="1" u="none" strike="noStrike" kern="0" cap="none" spc="0" normalizeH="0" baseline="0" noProof="0">
              <a:ln>
                <a:noFill/>
              </a:ln>
              <a:solidFill>
                <a:prstClr val="black"/>
              </a:solidFill>
              <a:effectLst/>
              <a:uLnTx/>
              <a:uFillTx/>
              <a:latin typeface="+mn-lt"/>
              <a:ea typeface="+mn-ea"/>
              <a:cs typeface="+mn-cs"/>
            </a:rPr>
            <a:t>Konstant drift"</a:t>
          </a:r>
          <a:r>
            <a:rPr kumimoji="0" lang="da-DK" sz="1100" b="0" i="0" u="none" strike="noStrike" kern="0" cap="none" spc="0" normalizeH="0" baseline="0" noProof="0">
              <a:ln>
                <a:noFill/>
              </a:ln>
              <a:solidFill>
                <a:prstClr val="black"/>
              </a:solidFill>
              <a:effectLst/>
              <a:uLnTx/>
              <a:uFillTx/>
              <a:latin typeface="+mn-lt"/>
              <a:ea typeface="+mn-ea"/>
              <a:cs typeface="+mn-cs"/>
            </a:rPr>
            <a:t>, skal brugstiden dokumenteres.</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Et budget over projektets investeringsomkostninger.</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De støtteberettigede omkostninger beregnes som 50 % af investeringsomkostningerne. </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Generelle dokumentationskrav er beskrevet i Erhvervspuljens vejledning til ansøgning afsnit 3.2</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endParaRPr kumimoji="0" lang="da-DK"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1" u="none" strike="noStrike" kern="0" cap="none" spc="0" normalizeH="0" baseline="0" noProof="0">
              <a:ln>
                <a:noFill/>
              </a:ln>
              <a:solidFill>
                <a:prstClr val="black"/>
              </a:solidFill>
              <a:effectLst/>
              <a:uLnTx/>
              <a:uFillTx/>
              <a:latin typeface="+mn-lt"/>
              <a:ea typeface="+mn-ea"/>
              <a:cs typeface="+mn-cs"/>
            </a:rPr>
            <a:t>Dokumentationskrav ved udbetaling:</a:t>
          </a:r>
          <a:endParaRPr kumimoji="0" lang="da-DK" sz="900" b="0" i="0" u="none" strike="noStrike" kern="0" cap="none" spc="0" normalizeH="0" baseline="0" noProof="0">
            <a:ln>
              <a:noFill/>
            </a:ln>
            <a:solidFill>
              <a:prstClr val="black"/>
            </a:solidFill>
            <a:effectLst/>
            <a:uLnTx/>
            <a:uFillTx/>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da-DK" sz="1100" b="0" i="0" u="none" strike="noStrike" kern="0" cap="none" spc="0" normalizeH="0" baseline="0" noProof="0">
              <a:ln>
                <a:noFill/>
              </a:ln>
              <a:solidFill>
                <a:prstClr val="black"/>
              </a:solidFill>
              <a:effectLst/>
              <a:uLnTx/>
              <a:uFillTx/>
              <a:latin typeface="+mn-lt"/>
              <a:ea typeface="+mn-ea"/>
              <a:cs typeface="+mn-cs"/>
            </a:rPr>
            <a:t>Ved udbetaling skal du dokumentere, at projektet er gennemført, se yderligere information i "Vejledning til ansøgning om Erhvervstilskud" afsnit 3.4 og 3.5 </a:t>
          </a: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a:p>
          <a:pPr marL="228600" indent="-228600">
            <a:buFont typeface="+mj-lt"/>
            <a:buAutoNum type="arabicPeriod"/>
          </a:pPr>
          <a:endParaRPr lang="da-DK" sz="1100">
            <a:solidFill>
              <a:sysClr val="windowText" lastClr="000000"/>
            </a:solidFill>
          </a:endParaRPr>
        </a:p>
      </xdr:txBody>
    </xdr:sp>
    <xdr:clientData/>
  </xdr:twoCellAnchor>
  <xdr:twoCellAnchor editAs="oneCell">
    <xdr:from>
      <xdr:col>10</xdr:col>
      <xdr:colOff>38100</xdr:colOff>
      <xdr:row>0</xdr:row>
      <xdr:rowOff>57150</xdr:rowOff>
    </xdr:from>
    <xdr:to>
      <xdr:col>11</xdr:col>
      <xdr:colOff>1121107</xdr:colOff>
      <xdr:row>2</xdr:row>
      <xdr:rowOff>209550</xdr:rowOff>
    </xdr:to>
    <xdr:pic>
      <xdr:nvPicPr>
        <xdr:cNvPr id="4" name="Billed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0825" y="57150"/>
          <a:ext cx="1695781"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389267</xdr:colOff>
      <xdr:row>0</xdr:row>
      <xdr:rowOff>21167</xdr:rowOff>
    </xdr:from>
    <xdr:to>
      <xdr:col>17</xdr:col>
      <xdr:colOff>9056</xdr:colOff>
      <xdr:row>3</xdr:row>
      <xdr:rowOff>119211</xdr:rowOff>
    </xdr:to>
    <xdr:pic>
      <xdr:nvPicPr>
        <xdr:cNvPr id="2" name="Picture 1" descr="Energistyrelsen søger en Kontorchef til energiadministrativt kraftcenter i  Esbjerg - Altinget - Alt om politik">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7742" y="21167"/>
          <a:ext cx="1486689" cy="726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xdr:colOff>
      <xdr:row>24</xdr:row>
      <xdr:rowOff>222249</xdr:rowOff>
    </xdr:from>
    <xdr:to>
      <xdr:col>18</xdr:col>
      <xdr:colOff>224118</xdr:colOff>
      <xdr:row>61</xdr:row>
      <xdr:rowOff>134470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8460442" y="5164043"/>
          <a:ext cx="6039970" cy="689348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da-DK" sz="900" b="1" baseline="0">
              <a:effectLst/>
              <a:latin typeface="Verdana" panose="020B0604030504040204" pitchFamily="34" charset="0"/>
              <a:ea typeface="Verdana" panose="020B0604030504040204" pitchFamily="34" charset="0"/>
              <a:cs typeface="Times New Roman" panose="02020603050405020304" pitchFamily="18" charset="0"/>
            </a:rPr>
            <a:t>Dokumentationskrav ved ansøgning </a:t>
          </a:r>
          <a:r>
            <a:rPr lang="da-DK" sz="900" b="1">
              <a:effectLst/>
              <a:latin typeface="Verdana" panose="020B0604030504040204" pitchFamily="34" charset="0"/>
              <a:ea typeface="Verdana" panose="020B0604030504040204" pitchFamily="34" charset="0"/>
              <a:cs typeface="Times New Roman" panose="02020603050405020304" pitchFamily="18" charset="0"/>
            </a:rPr>
            <a:t>:</a:t>
          </a:r>
          <a:endParaRPr lang="da-DK" sz="900">
            <a:effectLst/>
            <a:latin typeface="Verdana" panose="020B0604030504040204" pitchFamily="34" charset="0"/>
            <a:ea typeface="Verdana" panose="020B060403050404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da-DK" sz="900">
              <a:solidFill>
                <a:schemeClr val="dk1"/>
              </a:solidFill>
              <a:effectLst/>
              <a:latin typeface="Verdana" panose="020B0604030504040204" pitchFamily="34" charset="0"/>
              <a:ea typeface="Verdana" panose="020B0604030504040204" pitchFamily="34" charset="0"/>
              <a:cs typeface="+mn-cs"/>
            </a:rPr>
            <a:t>Der skal foreligge dokumentation på besætningsstørrelsen ved enten at indsende en årsrapport der maksimal er 12 måneder gammel fra ansøgningsdatoen eller et udklip fra CHR.dk.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For projekter omhandlende stalde uden vekslere skal der foreligge billeddokumentation af staldende, hvor det fremgår tydeligt, at staldende ikke har installeret en veksler. Bemærk der kan kun vælges uden vekslere, hvis der ikke har været installeret veksler de seneste to år og samtidig ikke er et krav i miljørapporten/miljøgodkendelsen.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Effekten og alderen på kedel dokumenteres, eksempelvis gennem et billede af mærkepladen. Såfremt alderen ikke kan dokumenteres skal 2 år fra ansøgningstidspunktet vælges.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Budget over de forventede støtteberettiget omkostninger for projektet. Budgettet kan udfyldes i Energistyrelsens budgetskabelon, som findes på </a:t>
          </a:r>
          <a:r>
            <a:rPr lang="da-DK" sz="1100" u="sng">
              <a:solidFill>
                <a:schemeClr val="dk1"/>
              </a:solidFill>
              <a:effectLst/>
              <a:latin typeface="+mn-lt"/>
              <a:ea typeface="+mn-ea"/>
              <a:cs typeface="+mn-cs"/>
              <a:hlinkClick xmlns:r="http://schemas.openxmlformats.org/officeDocument/2006/relationships" r:id=""/>
            </a:rPr>
            <a:t>Sparenergi</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Dokumentationskrav</a:t>
          </a:r>
          <a:r>
            <a:rPr lang="da-DK" sz="1100" b="1" baseline="0">
              <a:solidFill>
                <a:schemeClr val="dk1"/>
              </a:solidFill>
              <a:effectLst/>
              <a:latin typeface="+mn-lt"/>
              <a:ea typeface="+mn-ea"/>
              <a:cs typeface="+mn-cs"/>
            </a:rPr>
            <a:t> ved udbetaling</a:t>
          </a:r>
          <a:r>
            <a:rPr lang="da-DK" sz="1100">
              <a:solidFill>
                <a:schemeClr val="dk1"/>
              </a:solidFill>
              <a:effectLst/>
              <a:latin typeface="+mn-lt"/>
              <a:ea typeface="+mn-ea"/>
              <a:cs typeface="+mn-cs"/>
            </a:rPr>
            <a:t>:</a:t>
          </a:r>
        </a:p>
        <a:p>
          <a:pPr marL="342900" lvl="0" indent="-342900">
            <a:lnSpc>
              <a:spcPct val="107000"/>
            </a:lnSpc>
            <a:spcAft>
              <a:spcPts val="800"/>
            </a:spcAft>
            <a:buFont typeface="Symbol" panose="05050102010706020507" pitchFamily="18" charset="2"/>
            <a:buChar char=""/>
          </a:pPr>
          <a:r>
            <a:rPr lang="da-DK" sz="1100">
              <a:solidFill>
                <a:schemeClr val="dk1"/>
              </a:solidFill>
              <a:effectLst/>
              <a:latin typeface="+mn-lt"/>
              <a:ea typeface="+mn-ea"/>
              <a:cs typeface="+mn-cs"/>
            </a:rPr>
            <a:t>Datablad for virkningsgrad for brændselskedlen /SCOP-værdi for varmepumpen. SCOP-værdi aflæses på datablad for varmepumpen, såfremt SCOP ved 35 grader vælges, skal det dokumenteres at systemet kører med en fremløbstemperatur på 35 grader. Dette kunne eksempelvis være billeder af gulvvarme.</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2.5.i  ”Vejledning til ansøgning om tilskud til energibesparelser”.</a:t>
          </a:r>
          <a:endParaRPr lang="da-DK" sz="1100">
            <a:effectLst/>
          </a:endParaRPr>
        </a:p>
        <a:p>
          <a:r>
            <a:rPr lang="da-DK" sz="1100" b="1" i="0">
              <a:solidFill>
                <a:schemeClr val="dk1"/>
              </a:solidFill>
              <a:effectLst/>
              <a:latin typeface="+mn-lt"/>
              <a:ea typeface="+mn-ea"/>
              <a:cs typeface="+mn-cs"/>
            </a:rPr>
            <a:t>For yderligere</a:t>
          </a:r>
          <a:r>
            <a:rPr lang="da-DK" sz="1100" b="1" i="0" baseline="0">
              <a:solidFill>
                <a:schemeClr val="dk1"/>
              </a:solidFill>
              <a:effectLst/>
              <a:latin typeface="+mn-lt"/>
              <a:ea typeface="+mn-ea"/>
              <a:cs typeface="+mn-cs"/>
            </a:rPr>
            <a:t> vejledning henvises til vejledningen </a:t>
          </a:r>
          <a:r>
            <a:rPr lang="da-DK" sz="1100" b="1" i="1" baseline="0">
              <a:solidFill>
                <a:schemeClr val="dk1"/>
              </a:solidFill>
              <a:effectLst/>
              <a:latin typeface="+mn-lt"/>
              <a:ea typeface="+mn-ea"/>
              <a:cs typeface="+mn-cs"/>
            </a:rPr>
            <a:t>"</a:t>
          </a:r>
          <a:r>
            <a:rPr lang="da-DK" sz="1100" b="1" i="1">
              <a:solidFill>
                <a:schemeClr val="dk1"/>
              </a:solidFill>
              <a:effectLst/>
              <a:latin typeface="+mn-lt"/>
              <a:ea typeface="+mn-ea"/>
              <a:cs typeface="+mn-cs"/>
            </a:rPr>
            <a:t>Vejledning til standardløsning for udskiftning af brændselskedler i stalde"</a:t>
          </a:r>
          <a:r>
            <a:rPr lang="da-DK" sz="1100" b="1" i="0">
              <a:solidFill>
                <a:schemeClr val="dk1"/>
              </a:solidFill>
              <a:effectLst/>
              <a:latin typeface="+mn-lt"/>
              <a:ea typeface="+mn-ea"/>
              <a:cs typeface="+mn-cs"/>
            </a:rPr>
            <a:t>:</a:t>
          </a:r>
          <a:r>
            <a:rPr lang="da-DK" sz="1100" b="1" i="1">
              <a:solidFill>
                <a:schemeClr val="dk1"/>
              </a:solidFill>
              <a:effectLst/>
              <a:latin typeface="+mn-lt"/>
              <a:ea typeface="+mn-ea"/>
              <a:cs typeface="+mn-cs"/>
            </a:rPr>
            <a:t> </a:t>
          </a:r>
          <a:r>
            <a:rPr lang="da-DK" sz="1100" b="0" i="1">
              <a:solidFill>
                <a:schemeClr val="dk1"/>
              </a:solidFill>
              <a:effectLst/>
              <a:latin typeface="+mn-lt"/>
              <a:ea typeface="+mn-ea"/>
              <a:cs typeface="+mn-cs"/>
            </a:rPr>
            <a:t> </a:t>
          </a:r>
          <a:r>
            <a:rPr lang="da-DK" sz="1100">
              <a:solidFill>
                <a:schemeClr val="dk1"/>
              </a:solidFill>
              <a:effectLst/>
              <a:latin typeface="+mn-lt"/>
              <a:ea typeface="+mn-ea"/>
              <a:cs typeface="+mn-cs"/>
            </a:rPr>
            <a:t> </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r>
            <a:rPr lang="da-DK" sz="1100" b="1" i="1" baseline="0">
              <a:solidFill>
                <a:schemeClr val="dk1"/>
              </a:solidFill>
              <a:effectLst/>
              <a:latin typeface="+mn-lt"/>
              <a:ea typeface="+mn-ea"/>
              <a:cs typeface="+mn-cs"/>
            </a:rPr>
            <a:t>Behov for hjælp til udfyldelse af ansøgningsskemaet, se kap. 4 i vejledningen</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130824/Downloads/bilag_5_-_standardloesning_for_udskiftning_af_braendselskedler_i_stalde_1208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Beskrivelse"/>
      <sheetName val="Grise - Varmeforbrug"/>
      <sheetName val="Grise - regneark"/>
      <sheetName val="Grise - Virkningsgrader"/>
      <sheetName val="Grise-Virkningsgrad regneark"/>
      <sheetName val="Kyllinge - Varmeforbrug "/>
      <sheetName val="Kyllinge - regneark"/>
      <sheetName val="Kyllinge - virkningsgrad"/>
      <sheetName val="Kyllinge-Virkningsgrad regneark"/>
    </sheetNames>
    <sheetDataSet>
      <sheetData sheetId="0"/>
      <sheetData sheetId="1"/>
      <sheetData sheetId="2"/>
      <sheetData sheetId="3" refreshError="1">
        <row r="28">
          <cell r="B28" t="str">
            <v>Brændselskedel</v>
          </cell>
          <cell r="C28" t="str">
            <v>Fjernvarme</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8"/>
  <sheetViews>
    <sheetView tabSelected="1" workbookViewId="0">
      <selection activeCell="I22" sqref="I22:M22"/>
    </sheetView>
  </sheetViews>
  <sheetFormatPr defaultColWidth="10.42578125" defaultRowHeight="12.75" customHeight="1" x14ac:dyDescent="0.15"/>
  <cols>
    <col min="1" max="1" width="7.42578125" style="31" customWidth="1"/>
    <col min="2" max="2" width="4.42578125" style="31" customWidth="1"/>
    <col min="3" max="3" width="5.42578125" style="31" customWidth="1"/>
    <col min="4" max="4" width="11.42578125" style="31" customWidth="1"/>
    <col min="5" max="5" width="15.42578125" style="31" customWidth="1"/>
    <col min="6" max="6" width="10.42578125" style="31" customWidth="1"/>
    <col min="7" max="7" width="10.5703125" style="31" customWidth="1"/>
    <col min="8" max="8" width="7" style="31" customWidth="1"/>
    <col min="9" max="9" width="11.28515625" style="31" customWidth="1"/>
    <col min="10" max="10" width="6.42578125" style="31" customWidth="1"/>
    <col min="11" max="11" width="4.5703125" style="31" customWidth="1"/>
    <col min="12" max="12" width="3.42578125" style="31" customWidth="1"/>
    <col min="13" max="13" width="10.42578125" style="31" customWidth="1"/>
    <col min="14" max="14" width="12.5703125" style="31" customWidth="1"/>
    <col min="15" max="15" width="7.5703125" style="31" customWidth="1"/>
    <col min="16" max="16384" width="10.42578125" style="31"/>
  </cols>
  <sheetData>
    <row r="1" spans="1:16" ht="6.75" customHeight="1" x14ac:dyDescent="0.15">
      <c r="A1" s="16"/>
      <c r="B1" s="16"/>
      <c r="C1" s="16"/>
      <c r="D1" s="16"/>
      <c r="E1" s="16"/>
      <c r="F1" s="16"/>
      <c r="G1" s="16"/>
      <c r="H1" s="16"/>
      <c r="I1" s="16"/>
      <c r="J1" s="16"/>
      <c r="K1" s="16"/>
      <c r="L1" s="16"/>
      <c r="M1" s="16"/>
      <c r="N1" s="16"/>
      <c r="O1" s="16"/>
      <c r="P1" s="16"/>
    </row>
    <row r="2" spans="1:16" ht="14.25" customHeight="1" x14ac:dyDescent="0.2">
      <c r="A2" s="16"/>
      <c r="B2" s="212" t="s">
        <v>86</v>
      </c>
      <c r="C2" s="212"/>
      <c r="D2" s="212"/>
      <c r="E2" s="212"/>
      <c r="F2" s="212"/>
      <c r="G2" s="212"/>
      <c r="H2" s="212"/>
      <c r="I2" s="212"/>
      <c r="J2" s="212"/>
      <c r="K2" s="212"/>
      <c r="L2" s="212"/>
      <c r="M2" s="212"/>
      <c r="N2" s="212"/>
      <c r="O2" s="3"/>
      <c r="P2" s="4"/>
    </row>
    <row r="3" spans="1:16" ht="31.5" customHeight="1" x14ac:dyDescent="0.15">
      <c r="A3" s="4"/>
      <c r="B3" s="212"/>
      <c r="C3" s="212"/>
      <c r="D3" s="212"/>
      <c r="E3" s="212"/>
      <c r="F3" s="212"/>
      <c r="G3" s="212"/>
      <c r="H3" s="212"/>
      <c r="I3" s="212"/>
      <c r="J3" s="212"/>
      <c r="K3" s="212"/>
      <c r="L3" s="212"/>
      <c r="M3" s="212"/>
      <c r="N3" s="212"/>
      <c r="O3" s="5"/>
      <c r="P3" s="4"/>
    </row>
    <row r="4" spans="1:16" ht="9.75" customHeight="1" x14ac:dyDescent="0.25">
      <c r="A4" s="20"/>
      <c r="B4" s="6"/>
      <c r="C4" s="6"/>
      <c r="D4" s="6"/>
      <c r="E4" s="6"/>
      <c r="F4" s="6"/>
      <c r="G4" s="6"/>
      <c r="H4" s="7"/>
      <c r="I4" s="8"/>
      <c r="J4" s="4"/>
      <c r="K4" s="4"/>
      <c r="L4" s="4"/>
      <c r="M4" s="4"/>
      <c r="N4" s="4"/>
      <c r="O4" s="4"/>
      <c r="P4" s="9" t="s">
        <v>87</v>
      </c>
    </row>
    <row r="5" spans="1:16" ht="12.75" customHeight="1" x14ac:dyDescent="0.15">
      <c r="A5" s="23"/>
      <c r="B5" s="23"/>
      <c r="C5" s="23"/>
      <c r="D5" s="23"/>
      <c r="E5" s="23"/>
      <c r="F5" s="23"/>
      <c r="G5" s="23"/>
      <c r="H5" s="23"/>
      <c r="I5" s="23"/>
      <c r="J5" s="23"/>
      <c r="K5" s="23"/>
      <c r="L5" s="23"/>
      <c r="M5" s="23"/>
      <c r="N5" s="23"/>
      <c r="O5" s="23"/>
      <c r="P5" s="23"/>
    </row>
    <row r="6" spans="1:16" ht="6.75" customHeight="1" x14ac:dyDescent="0.15">
      <c r="A6" s="4"/>
      <c r="B6" s="41"/>
      <c r="C6" s="4"/>
      <c r="D6" s="4"/>
      <c r="E6" s="4"/>
      <c r="F6" s="4"/>
      <c r="G6" s="4"/>
      <c r="H6" s="4"/>
      <c r="I6" s="4"/>
      <c r="J6" s="4"/>
      <c r="K6" s="4"/>
      <c r="L6" s="4"/>
      <c r="M6" s="4"/>
      <c r="N6" s="4"/>
      <c r="O6" s="4"/>
      <c r="P6" s="4"/>
    </row>
    <row r="7" spans="1:16" ht="12.75" customHeight="1" x14ac:dyDescent="0.25">
      <c r="A7" s="11"/>
      <c r="B7" s="211"/>
      <c r="C7" s="211"/>
      <c r="D7" s="211"/>
      <c r="E7" s="211"/>
      <c r="F7" s="211"/>
      <c r="G7" s="211"/>
      <c r="H7" s="211"/>
      <c r="I7" s="211"/>
      <c r="J7" s="211"/>
      <c r="K7" s="211"/>
      <c r="L7" s="211"/>
      <c r="M7" s="211"/>
      <c r="N7" s="178"/>
      <c r="O7" s="178"/>
      <c r="P7" s="10"/>
    </row>
    <row r="8" spans="1:16" ht="12.75" customHeight="1" x14ac:dyDescent="0.25">
      <c r="A8" s="11"/>
      <c r="B8" s="211"/>
      <c r="C8" s="211"/>
      <c r="D8" s="211"/>
      <c r="E8" s="211"/>
      <c r="F8" s="211"/>
      <c r="G8" s="211"/>
      <c r="H8" s="211"/>
      <c r="I8" s="211"/>
      <c r="J8" s="211"/>
      <c r="K8" s="211"/>
      <c r="L8" s="211"/>
      <c r="M8" s="211"/>
      <c r="N8" s="178"/>
      <c r="O8" s="178"/>
      <c r="P8" s="179"/>
    </row>
    <row r="9" spans="1:16" ht="12.75" customHeight="1" x14ac:dyDescent="0.15">
      <c r="A9" s="11"/>
      <c r="B9" s="172"/>
      <c r="C9" s="207"/>
      <c r="D9" s="207"/>
      <c r="E9" s="207"/>
      <c r="F9" s="207"/>
      <c r="G9" s="207"/>
      <c r="H9" s="207"/>
      <c r="I9" s="207"/>
      <c r="J9" s="207"/>
      <c r="K9" s="207"/>
      <c r="L9" s="207"/>
      <c r="M9" s="207"/>
      <c r="N9" s="180"/>
      <c r="O9" s="180"/>
      <c r="P9" s="181"/>
    </row>
    <row r="10" spans="1:16" ht="12.75" customHeight="1" x14ac:dyDescent="0.15">
      <c r="A10" s="11"/>
      <c r="B10" s="172"/>
      <c r="C10" s="207"/>
      <c r="D10" s="207"/>
      <c r="E10" s="207"/>
      <c r="F10" s="207"/>
      <c r="G10" s="207"/>
      <c r="H10" s="207"/>
      <c r="I10" s="207"/>
      <c r="J10" s="207"/>
      <c r="K10" s="207"/>
      <c r="L10" s="207"/>
      <c r="M10" s="207"/>
      <c r="N10" s="180"/>
      <c r="O10" s="180"/>
      <c r="P10" s="181"/>
    </row>
    <row r="11" spans="1:16" ht="12.75" customHeight="1" x14ac:dyDescent="0.15">
      <c r="A11" s="11"/>
      <c r="B11" s="172"/>
      <c r="C11" s="207"/>
      <c r="D11" s="207"/>
      <c r="E11" s="207"/>
      <c r="F11" s="207"/>
      <c r="G11" s="207"/>
      <c r="H11" s="207"/>
      <c r="I11" s="207"/>
      <c r="J11" s="207"/>
      <c r="K11" s="207"/>
      <c r="L11" s="207"/>
      <c r="M11" s="207"/>
      <c r="N11" s="180"/>
      <c r="O11" s="180"/>
      <c r="P11" s="181"/>
    </row>
    <row r="12" spans="1:16" ht="12.75" customHeight="1" x14ac:dyDescent="0.15">
      <c r="A12" s="11"/>
      <c r="B12" s="172"/>
      <c r="C12" s="207"/>
      <c r="D12" s="207"/>
      <c r="E12" s="207"/>
      <c r="F12" s="207"/>
      <c r="G12" s="207"/>
      <c r="H12" s="207"/>
      <c r="I12" s="207"/>
      <c r="J12" s="207"/>
      <c r="K12" s="207"/>
      <c r="L12" s="207"/>
      <c r="M12" s="207"/>
      <c r="N12" s="180"/>
      <c r="O12" s="180"/>
      <c r="P12" s="181"/>
    </row>
    <row r="13" spans="1:16" ht="12.75" customHeight="1" x14ac:dyDescent="0.15">
      <c r="A13" s="11"/>
      <c r="B13" s="172"/>
      <c r="C13" s="207"/>
      <c r="D13" s="207"/>
      <c r="E13" s="207"/>
      <c r="F13" s="207"/>
      <c r="G13" s="207"/>
      <c r="H13" s="207"/>
      <c r="I13" s="207"/>
      <c r="J13" s="207"/>
      <c r="K13" s="207"/>
      <c r="L13" s="207"/>
      <c r="M13" s="207"/>
      <c r="N13" s="180"/>
      <c r="O13" s="180"/>
      <c r="P13" s="181"/>
    </row>
    <row r="14" spans="1:16" ht="12.75" customHeight="1" x14ac:dyDescent="0.15">
      <c r="A14" s="11"/>
      <c r="B14" s="172"/>
      <c r="C14" s="205"/>
      <c r="D14" s="205"/>
      <c r="E14" s="205"/>
      <c r="F14" s="205"/>
      <c r="G14" s="205"/>
      <c r="H14" s="205"/>
      <c r="I14" s="205"/>
      <c r="J14" s="205"/>
      <c r="K14" s="205"/>
      <c r="L14" s="205"/>
      <c r="M14" s="205"/>
      <c r="N14" s="182"/>
      <c r="O14" s="182"/>
      <c r="P14" s="179"/>
    </row>
    <row r="15" spans="1:16" ht="9.75" customHeight="1" x14ac:dyDescent="0.3">
      <c r="A15" s="11"/>
      <c r="B15" s="183"/>
      <c r="C15" s="11"/>
      <c r="D15" s="11"/>
      <c r="E15" s="11"/>
      <c r="F15" s="11"/>
      <c r="G15" s="11"/>
      <c r="H15" s="11"/>
      <c r="I15" s="11"/>
      <c r="J15" s="11"/>
      <c r="K15" s="184"/>
      <c r="L15" s="184"/>
      <c r="M15" s="11"/>
      <c r="N15" s="11"/>
      <c r="O15" s="11"/>
      <c r="P15" s="11"/>
    </row>
    <row r="16" spans="1:16" ht="18" x14ac:dyDescent="0.25">
      <c r="A16" s="11"/>
      <c r="B16" s="208"/>
      <c r="C16" s="208"/>
      <c r="D16" s="208"/>
      <c r="E16" s="208"/>
      <c r="F16" s="208"/>
      <c r="G16" s="208"/>
      <c r="H16" s="208"/>
      <c r="I16" s="208"/>
      <c r="J16" s="208"/>
      <c r="K16" s="11"/>
      <c r="L16" s="122"/>
      <c r="M16" s="11"/>
      <c r="N16" s="11"/>
      <c r="O16" s="11"/>
      <c r="P16" s="122"/>
    </row>
    <row r="17" spans="1:16" ht="12.75" customHeight="1" x14ac:dyDescent="0.15">
      <c r="A17" s="11"/>
      <c r="B17" s="172"/>
      <c r="C17" s="205"/>
      <c r="D17" s="205"/>
      <c r="E17" s="205"/>
      <c r="F17" s="205"/>
      <c r="G17" s="182"/>
      <c r="H17" s="209"/>
      <c r="I17" s="209"/>
      <c r="J17" s="10"/>
      <c r="K17" s="11"/>
      <c r="L17" s="202"/>
      <c r="M17" s="210"/>
      <c r="N17" s="210"/>
      <c r="O17" s="210"/>
      <c r="P17" s="210"/>
    </row>
    <row r="18" spans="1:16" ht="12.75" customHeight="1" x14ac:dyDescent="0.15">
      <c r="A18" s="11"/>
      <c r="B18" s="172"/>
      <c r="C18" s="207"/>
      <c r="D18" s="207"/>
      <c r="E18" s="207"/>
      <c r="F18" s="207"/>
      <c r="G18" s="180"/>
      <c r="H18" s="202"/>
      <c r="I18" s="202"/>
      <c r="J18" s="10"/>
      <c r="K18" s="11"/>
      <c r="L18" s="202"/>
      <c r="M18" s="210"/>
      <c r="N18" s="210"/>
      <c r="O18" s="210"/>
      <c r="P18" s="210"/>
    </row>
    <row r="19" spans="1:16" ht="12.75" customHeight="1" x14ac:dyDescent="0.15">
      <c r="A19" s="11"/>
      <c r="B19" s="172"/>
      <c r="C19" s="205"/>
      <c r="D19" s="205"/>
      <c r="E19" s="205"/>
      <c r="F19" s="205"/>
      <c r="G19" s="182"/>
      <c r="H19" s="202"/>
      <c r="I19" s="202"/>
      <c r="J19" s="10"/>
      <c r="K19" s="11"/>
      <c r="L19" s="202"/>
      <c r="M19" s="206"/>
      <c r="N19" s="206"/>
      <c r="O19" s="206"/>
      <c r="P19" s="206"/>
    </row>
    <row r="20" spans="1:16" ht="12.75" customHeight="1" x14ac:dyDescent="0.15">
      <c r="A20" s="11"/>
      <c r="B20" s="172"/>
      <c r="C20" s="205"/>
      <c r="D20" s="205"/>
      <c r="E20" s="205"/>
      <c r="F20" s="205"/>
      <c r="G20" s="182"/>
      <c r="H20" s="202"/>
      <c r="I20" s="202"/>
      <c r="J20" s="10"/>
      <c r="K20" s="11"/>
      <c r="L20" s="202"/>
      <c r="M20" s="206"/>
      <c r="N20" s="206"/>
      <c r="O20" s="206"/>
      <c r="P20" s="206"/>
    </row>
    <row r="21" spans="1:16" ht="12" customHeight="1" x14ac:dyDescent="0.2">
      <c r="A21" s="11"/>
      <c r="B21" s="12"/>
      <c r="C21" s="10"/>
      <c r="D21" s="4"/>
      <c r="E21" s="12" t="s">
        <v>17</v>
      </c>
      <c r="F21" s="13"/>
      <c r="G21" s="13"/>
      <c r="H21" s="4"/>
      <c r="I21" s="14" t="s">
        <v>18</v>
      </c>
      <c r="J21" s="13"/>
      <c r="K21" s="13"/>
      <c r="L21" s="4"/>
      <c r="M21" s="13"/>
      <c r="N21" s="13"/>
      <c r="O21" s="14"/>
      <c r="P21" s="10"/>
    </row>
    <row r="22" spans="1:16" ht="34.35" customHeight="1" x14ac:dyDescent="0.15">
      <c r="A22" s="11"/>
      <c r="B22" s="172"/>
      <c r="C22" s="10"/>
      <c r="D22" s="4"/>
      <c r="E22" s="204" t="s">
        <v>91</v>
      </c>
      <c r="F22" s="204"/>
      <c r="G22" s="204"/>
      <c r="H22" s="4"/>
      <c r="I22" s="203" t="s">
        <v>19</v>
      </c>
      <c r="J22" s="203"/>
      <c r="K22" s="203"/>
      <c r="L22" s="203"/>
      <c r="M22" s="203"/>
      <c r="N22" s="171"/>
      <c r="O22" s="199"/>
      <c r="P22" s="199"/>
    </row>
    <row r="23" spans="1:16" ht="31.5" customHeight="1" x14ac:dyDescent="0.15">
      <c r="A23" s="11"/>
      <c r="B23" s="172"/>
      <c r="C23" s="10"/>
      <c r="D23" s="4"/>
      <c r="E23" s="204"/>
      <c r="F23" s="204"/>
      <c r="G23" s="204"/>
      <c r="H23" s="4"/>
      <c r="I23" s="203" t="s">
        <v>20</v>
      </c>
      <c r="J23" s="203"/>
      <c r="K23" s="203"/>
      <c r="L23" s="203"/>
      <c r="M23" s="203"/>
      <c r="N23" s="15"/>
      <c r="O23" s="199"/>
      <c r="P23" s="199"/>
    </row>
    <row r="24" spans="1:16" ht="73.5" customHeight="1" x14ac:dyDescent="0.15">
      <c r="A24" s="11"/>
      <c r="B24" s="172"/>
      <c r="C24" s="10"/>
      <c r="D24" s="4"/>
      <c r="E24" s="204"/>
      <c r="F24" s="204"/>
      <c r="G24" s="204"/>
      <c r="H24" s="4"/>
      <c r="I24" s="203"/>
      <c r="J24" s="203"/>
      <c r="K24" s="203"/>
      <c r="L24" s="203"/>
      <c r="M24" s="203"/>
      <c r="N24" s="15"/>
      <c r="O24" s="199"/>
      <c r="P24" s="199"/>
    </row>
    <row r="25" spans="1:16" ht="53.25" customHeight="1" x14ac:dyDescent="0.15">
      <c r="A25" s="11"/>
      <c r="B25" s="172"/>
      <c r="C25" s="10"/>
      <c r="D25" s="4"/>
      <c r="E25" s="198"/>
      <c r="F25" s="199"/>
      <c r="G25" s="199"/>
      <c r="H25" s="4"/>
      <c r="I25" s="10"/>
      <c r="J25" s="10"/>
      <c r="K25" s="10"/>
      <c r="L25" s="10"/>
      <c r="M25" s="10"/>
      <c r="N25" s="10"/>
      <c r="O25" s="10"/>
      <c r="P25" s="10"/>
    </row>
    <row r="26" spans="1:16" ht="12.75" customHeight="1" x14ac:dyDescent="0.15">
      <c r="A26" s="11"/>
      <c r="B26" s="11"/>
      <c r="C26" s="10"/>
      <c r="D26" s="10"/>
      <c r="E26" s="10"/>
      <c r="F26" s="10"/>
      <c r="G26" s="10"/>
      <c r="H26" s="10"/>
      <c r="I26" s="10"/>
      <c r="J26" s="10"/>
      <c r="K26" s="10"/>
      <c r="L26" s="10"/>
      <c r="M26" s="10"/>
      <c r="N26" s="10"/>
      <c r="O26" s="10"/>
      <c r="P26" s="10"/>
    </row>
    <row r="27" spans="1:16" ht="18.75" customHeight="1" x14ac:dyDescent="0.15">
      <c r="A27" s="11"/>
      <c r="B27" s="185"/>
      <c r="C27" s="10"/>
      <c r="D27" s="10"/>
      <c r="E27" s="10"/>
      <c r="F27" s="10"/>
      <c r="G27" s="10"/>
      <c r="H27" s="10"/>
      <c r="I27" s="10"/>
      <c r="J27" s="10"/>
      <c r="K27" s="10"/>
      <c r="L27" s="10"/>
      <c r="M27" s="10"/>
      <c r="N27" s="10"/>
      <c r="O27" s="10"/>
      <c r="P27" s="10"/>
    </row>
    <row r="28" spans="1:16" ht="6" customHeight="1" x14ac:dyDescent="0.15">
      <c r="A28" s="11"/>
      <c r="B28" s="186"/>
      <c r="C28" s="10"/>
      <c r="D28" s="10"/>
      <c r="E28" s="10"/>
      <c r="F28" s="10"/>
      <c r="G28" s="10"/>
      <c r="H28" s="10"/>
      <c r="I28" s="10"/>
      <c r="J28" s="10"/>
      <c r="K28" s="10"/>
      <c r="L28" s="10"/>
      <c r="M28" s="10"/>
      <c r="N28" s="10"/>
      <c r="O28" s="10"/>
      <c r="P28" s="10"/>
    </row>
    <row r="29" spans="1:16" ht="12.75" customHeight="1" x14ac:dyDescent="0.15">
      <c r="A29" s="11"/>
      <c r="B29" s="186"/>
      <c r="C29" s="10"/>
      <c r="D29" s="10"/>
      <c r="E29" s="10"/>
      <c r="F29" s="10"/>
      <c r="G29" s="10"/>
      <c r="H29" s="10"/>
      <c r="I29" s="10"/>
      <c r="J29" s="10"/>
      <c r="K29" s="10"/>
      <c r="L29" s="10"/>
      <c r="M29" s="10"/>
      <c r="N29" s="10"/>
      <c r="O29" s="10"/>
      <c r="P29" s="10"/>
    </row>
    <row r="30" spans="1:16" ht="15" customHeight="1" x14ac:dyDescent="0.15">
      <c r="A30" s="11"/>
      <c r="B30" s="182"/>
      <c r="C30" s="10"/>
      <c r="D30" s="10"/>
      <c r="E30" s="10"/>
      <c r="F30" s="10"/>
      <c r="G30" s="10"/>
      <c r="H30" s="10"/>
      <c r="I30" s="10"/>
      <c r="J30" s="10"/>
      <c r="K30" s="10"/>
      <c r="L30" s="10"/>
      <c r="M30" s="10"/>
      <c r="N30" s="10"/>
      <c r="O30" s="10"/>
      <c r="P30" s="10"/>
    </row>
    <row r="31" spans="1:16" ht="12.75" customHeight="1" x14ac:dyDescent="0.15">
      <c r="A31" s="11"/>
      <c r="B31" s="200"/>
      <c r="C31" s="200"/>
      <c r="D31" s="200"/>
      <c r="E31" s="200"/>
      <c r="F31" s="200"/>
      <c r="G31" s="187"/>
      <c r="H31" s="187"/>
      <c r="I31" s="201"/>
      <c r="J31" s="200"/>
      <c r="K31" s="11"/>
      <c r="L31" s="202"/>
      <c r="M31" s="197"/>
      <c r="N31" s="197"/>
      <c r="O31" s="197"/>
      <c r="P31" s="197"/>
    </row>
    <row r="32" spans="1:16" ht="15" customHeight="1" x14ac:dyDescent="0.15">
      <c r="A32" s="11"/>
      <c r="B32" s="200"/>
      <c r="C32" s="200"/>
      <c r="D32" s="200"/>
      <c r="E32" s="200"/>
      <c r="F32" s="200"/>
      <c r="G32" s="187"/>
      <c r="H32" s="187"/>
      <c r="I32" s="201"/>
      <c r="J32" s="200"/>
      <c r="K32" s="11"/>
      <c r="L32" s="202"/>
      <c r="M32" s="197"/>
      <c r="N32" s="197"/>
      <c r="O32" s="197"/>
      <c r="P32" s="197"/>
    </row>
    <row r="33" spans="1:16" ht="18.75" customHeight="1" x14ac:dyDescent="0.15">
      <c r="A33" s="11"/>
      <c r="B33" s="11"/>
      <c r="C33" s="11"/>
      <c r="D33" s="11"/>
      <c r="E33" s="11"/>
      <c r="F33" s="11"/>
      <c r="G33" s="11"/>
      <c r="H33" s="11"/>
      <c r="I33" s="11"/>
      <c r="J33" s="11"/>
      <c r="K33" s="11"/>
      <c r="L33" s="11"/>
      <c r="M33" s="11"/>
      <c r="N33" s="11"/>
      <c r="O33" s="11"/>
      <c r="P33" s="11"/>
    </row>
    <row r="34" spans="1:16" ht="12.75" customHeight="1" x14ac:dyDescent="0.15">
      <c r="A34" s="4"/>
      <c r="B34" s="4"/>
      <c r="C34" s="4"/>
      <c r="D34" s="4"/>
      <c r="E34" s="4"/>
      <c r="F34" s="4"/>
      <c r="G34" s="4"/>
      <c r="H34" s="4"/>
      <c r="I34" s="4"/>
      <c r="J34" s="4"/>
      <c r="K34" s="4"/>
      <c r="L34" s="4"/>
      <c r="M34" s="4"/>
      <c r="N34" s="4"/>
      <c r="O34" s="4"/>
      <c r="P34" s="4"/>
    </row>
    <row r="35" spans="1:16" ht="12.75" customHeight="1" x14ac:dyDescent="0.15">
      <c r="A35" s="4"/>
      <c r="B35" s="4"/>
      <c r="C35" s="4"/>
      <c r="D35" s="4"/>
      <c r="E35" s="4"/>
      <c r="F35" s="4"/>
      <c r="G35" s="4"/>
      <c r="H35" s="4"/>
      <c r="I35" s="4"/>
      <c r="J35" s="4"/>
      <c r="K35" s="4"/>
      <c r="L35" s="4"/>
      <c r="M35" s="4"/>
      <c r="N35" s="4"/>
      <c r="O35" s="4"/>
      <c r="P35" s="4"/>
    </row>
    <row r="36" spans="1:16" ht="12.75" customHeight="1" x14ac:dyDescent="0.15">
      <c r="A36" s="4"/>
      <c r="B36" s="4"/>
      <c r="C36" s="4"/>
      <c r="D36" s="4"/>
      <c r="E36" s="4"/>
      <c r="F36" s="4"/>
      <c r="G36" s="4"/>
      <c r="H36" s="4"/>
      <c r="I36" s="4"/>
      <c r="J36" s="4"/>
      <c r="K36" s="4"/>
      <c r="L36" s="4"/>
      <c r="M36" s="4"/>
      <c r="N36" s="4"/>
      <c r="O36" s="4"/>
      <c r="P36" s="4"/>
    </row>
    <row r="37" spans="1:16" ht="12.75" customHeight="1" x14ac:dyDescent="0.15">
      <c r="A37" s="4"/>
      <c r="B37" s="4"/>
      <c r="C37" s="4"/>
      <c r="D37" s="4"/>
      <c r="E37" s="4"/>
      <c r="F37" s="4"/>
      <c r="G37" s="4"/>
      <c r="H37" s="4"/>
      <c r="I37" s="4"/>
      <c r="J37" s="4"/>
      <c r="K37" s="4"/>
      <c r="L37" s="4"/>
      <c r="M37" s="4"/>
      <c r="N37" s="4"/>
      <c r="O37" s="4"/>
      <c r="P37" s="4"/>
    </row>
    <row r="38" spans="1:16" ht="12.75" customHeight="1" x14ac:dyDescent="0.15">
      <c r="A38" s="4"/>
      <c r="B38" s="4"/>
      <c r="C38" s="4"/>
      <c r="D38" s="4"/>
      <c r="E38" s="4"/>
      <c r="F38" s="4"/>
      <c r="G38" s="4"/>
      <c r="H38" s="4"/>
      <c r="I38" s="4"/>
      <c r="J38" s="4"/>
      <c r="K38" s="4"/>
      <c r="L38" s="4"/>
      <c r="M38" s="4"/>
      <c r="N38" s="4"/>
      <c r="O38" s="4"/>
      <c r="P38" s="4"/>
    </row>
  </sheetData>
  <sheetProtection selectLockedCells="1"/>
  <mergeCells count="34">
    <mergeCell ref="C11:M11"/>
    <mergeCell ref="B7:M8"/>
    <mergeCell ref="C9:M9"/>
    <mergeCell ref="C10:M10"/>
    <mergeCell ref="B2:N3"/>
    <mergeCell ref="C12:M12"/>
    <mergeCell ref="C13:M13"/>
    <mergeCell ref="C14:M14"/>
    <mergeCell ref="B16:J16"/>
    <mergeCell ref="C17:F17"/>
    <mergeCell ref="H17:I17"/>
    <mergeCell ref="L17:L18"/>
    <mergeCell ref="M17:P18"/>
    <mergeCell ref="C18:F18"/>
    <mergeCell ref="H18:I18"/>
    <mergeCell ref="C19:F19"/>
    <mergeCell ref="H19:I19"/>
    <mergeCell ref="L19:L20"/>
    <mergeCell ref="M19:P20"/>
    <mergeCell ref="C20:F20"/>
    <mergeCell ref="H20:I20"/>
    <mergeCell ref="I22:M22"/>
    <mergeCell ref="O22:P22"/>
    <mergeCell ref="I23:M23"/>
    <mergeCell ref="O23:P23"/>
    <mergeCell ref="E22:G24"/>
    <mergeCell ref="I24:M24"/>
    <mergeCell ref="O24:P24"/>
    <mergeCell ref="M31:P32"/>
    <mergeCell ref="E25:G25"/>
    <mergeCell ref="B31:F32"/>
    <mergeCell ref="I31:I32"/>
    <mergeCell ref="J31:J32"/>
    <mergeCell ref="L31:L32"/>
  </mergeCells>
  <conditionalFormatting sqref="K15:L15">
    <cfRule type="iconSet" priority="1">
      <iconSet iconSet="3Symbols2">
        <cfvo type="percent" val="0"/>
        <cfvo type="percent" val="33"/>
        <cfvo type="percent" val="67"/>
      </iconSet>
    </cfRule>
  </conditionalFormatting>
  <dataValidations count="1">
    <dataValidation type="list" allowBlank="1" showInputMessage="1" showErrorMessage="1" sqref="H18:H20" xr:uid="{00000000-0002-0000-0000-000000000000}">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1"/>
  <sheetViews>
    <sheetView workbookViewId="0">
      <selection activeCell="C8" sqref="C8:N10"/>
    </sheetView>
  </sheetViews>
  <sheetFormatPr defaultColWidth="10.42578125" defaultRowHeight="12.75" customHeight="1" x14ac:dyDescent="0.15"/>
  <cols>
    <col min="1" max="1" width="7.42578125" style="31" customWidth="1"/>
    <col min="2" max="2" width="3.42578125" style="31" customWidth="1"/>
    <col min="3" max="3" width="8.42578125" style="31" customWidth="1"/>
    <col min="4" max="4" width="10.42578125" style="31" customWidth="1"/>
    <col min="5" max="5" width="7.5703125" style="31" customWidth="1"/>
    <col min="6" max="6" width="12.5703125" style="31" customWidth="1"/>
    <col min="7" max="7" width="14" style="31" customWidth="1"/>
    <col min="8" max="8" width="6" style="31" customWidth="1"/>
    <col min="9" max="9" width="6.7109375" style="31" customWidth="1"/>
    <col min="10" max="10" width="12.28515625" style="31" customWidth="1"/>
    <col min="11" max="11" width="10.42578125" style="31"/>
    <col min="12" max="12" width="12.7109375" style="31" customWidth="1"/>
    <col min="13" max="13" width="11.28515625" style="31" customWidth="1"/>
    <col min="14" max="14" width="12.5703125" style="31" customWidth="1"/>
    <col min="15" max="16384" width="10.42578125" style="31"/>
  </cols>
  <sheetData>
    <row r="1" spans="1:15" ht="12" customHeight="1" x14ac:dyDescent="0.2">
      <c r="A1" s="16"/>
      <c r="B1" s="2"/>
      <c r="C1" s="2"/>
      <c r="D1" s="2"/>
      <c r="E1" s="2"/>
      <c r="F1" s="2"/>
      <c r="G1" s="2"/>
      <c r="H1" s="17"/>
      <c r="I1" s="17"/>
      <c r="J1" s="3"/>
      <c r="K1" s="3"/>
      <c r="L1" s="3"/>
      <c r="M1" s="4"/>
      <c r="N1" s="18"/>
      <c r="O1" s="3"/>
    </row>
    <row r="2" spans="1:15" ht="12" customHeight="1" x14ac:dyDescent="0.15">
      <c r="A2" s="4"/>
      <c r="B2" s="212" t="str">
        <f>Forside!B2</f>
        <v>Standardløsning for belysning i andet end bygninger</v>
      </c>
      <c r="C2" s="212"/>
      <c r="D2" s="212"/>
      <c r="E2" s="212"/>
      <c r="F2" s="212"/>
      <c r="G2" s="212"/>
      <c r="H2" s="212"/>
      <c r="I2" s="212"/>
      <c r="J2" s="212"/>
      <c r="K2" s="212"/>
      <c r="L2" s="212"/>
      <c r="M2" s="212"/>
      <c r="N2" s="19"/>
      <c r="O2" s="5"/>
    </row>
    <row r="3" spans="1:15" ht="33.75" customHeight="1" x14ac:dyDescent="0.25">
      <c r="A3" s="20"/>
      <c r="B3" s="212"/>
      <c r="C3" s="212"/>
      <c r="D3" s="212"/>
      <c r="E3" s="212"/>
      <c r="F3" s="212"/>
      <c r="G3" s="212"/>
      <c r="H3" s="212"/>
      <c r="I3" s="212"/>
      <c r="J3" s="212"/>
      <c r="K3" s="212"/>
      <c r="L3" s="212"/>
      <c r="M3" s="212"/>
      <c r="N3" s="5"/>
      <c r="O3" s="5"/>
    </row>
    <row r="4" spans="1:15" ht="10.35" customHeight="1" x14ac:dyDescent="0.25">
      <c r="A4" s="20"/>
      <c r="B4" s="21"/>
      <c r="C4" s="21"/>
      <c r="D4" s="21"/>
      <c r="E4" s="21"/>
      <c r="F4" s="21"/>
      <c r="G4" s="21"/>
      <c r="H4" s="4"/>
      <c r="I4" s="22"/>
      <c r="J4" s="22"/>
      <c r="K4" s="22"/>
      <c r="L4" s="22"/>
      <c r="M4" s="22"/>
      <c r="N4" s="5"/>
      <c r="O4" s="9" t="str">
        <f>Forside!P4</f>
        <v>Vers. 3  02.03.2026</v>
      </c>
    </row>
    <row r="5" spans="1:15" ht="11.25" x14ac:dyDescent="0.15">
      <c r="A5" s="23"/>
      <c r="B5" s="23"/>
      <c r="C5" s="23"/>
      <c r="D5" s="23"/>
      <c r="E5" s="23"/>
      <c r="F5" s="23"/>
      <c r="G5" s="23"/>
      <c r="H5" s="23"/>
      <c r="I5" s="23"/>
      <c r="J5" s="23"/>
      <c r="K5" s="23"/>
      <c r="L5" s="23"/>
      <c r="M5" s="23"/>
      <c r="N5" s="23"/>
      <c r="O5" s="23"/>
    </row>
    <row r="6" spans="1:15" ht="18.75" x14ac:dyDescent="0.3">
      <c r="A6" s="4"/>
      <c r="B6" s="4"/>
      <c r="C6" s="188" t="s">
        <v>81</v>
      </c>
      <c r="D6" s="4"/>
      <c r="E6" s="4"/>
      <c r="F6" s="4"/>
      <c r="G6" s="4"/>
      <c r="H6" s="4"/>
      <c r="I6" s="4"/>
      <c r="J6" s="4"/>
      <c r="K6" s="4"/>
      <c r="L6" s="4"/>
      <c r="M6" s="4"/>
      <c r="N6" s="4"/>
      <c r="O6" s="4"/>
    </row>
    <row r="7" spans="1:15" s="189" customFormat="1" ht="6" customHeight="1" x14ac:dyDescent="0.2">
      <c r="A7" s="24"/>
      <c r="B7" s="24"/>
      <c r="C7" s="25"/>
      <c r="D7" s="26"/>
      <c r="E7" s="26"/>
      <c r="F7" s="26"/>
      <c r="G7" s="26"/>
      <c r="H7" s="26"/>
      <c r="I7" s="26"/>
      <c r="J7" s="27"/>
      <c r="K7" s="26"/>
      <c r="L7" s="26"/>
      <c r="M7" s="26"/>
      <c r="N7" s="26"/>
      <c r="O7" s="26"/>
    </row>
    <row r="8" spans="1:15" s="189" customFormat="1" ht="60.75" customHeight="1" x14ac:dyDescent="0.2">
      <c r="A8" s="24"/>
      <c r="B8" s="24"/>
      <c r="C8" s="214" t="s">
        <v>90</v>
      </c>
      <c r="D8" s="214"/>
      <c r="E8" s="214"/>
      <c r="F8" s="214"/>
      <c r="G8" s="214"/>
      <c r="H8" s="214"/>
      <c r="I8" s="214"/>
      <c r="J8" s="214"/>
      <c r="K8" s="214"/>
      <c r="L8" s="214"/>
      <c r="M8" s="214"/>
      <c r="N8" s="214"/>
      <c r="O8" s="26"/>
    </row>
    <row r="9" spans="1:15" s="189" customFormat="1" ht="60.75" customHeight="1" x14ac:dyDescent="0.2">
      <c r="A9" s="24"/>
      <c r="B9" s="24"/>
      <c r="C9" s="214"/>
      <c r="D9" s="214"/>
      <c r="E9" s="214"/>
      <c r="F9" s="214"/>
      <c r="G9" s="214"/>
      <c r="H9" s="214"/>
      <c r="I9" s="214"/>
      <c r="J9" s="214"/>
      <c r="K9" s="214"/>
      <c r="L9" s="214"/>
      <c r="M9" s="214"/>
      <c r="N9" s="214"/>
      <c r="O9" s="26"/>
    </row>
    <row r="10" spans="1:15" s="189" customFormat="1" ht="205.5" customHeight="1" x14ac:dyDescent="0.2">
      <c r="A10" s="24"/>
      <c r="B10" s="24"/>
      <c r="C10" s="214"/>
      <c r="D10" s="214"/>
      <c r="E10" s="214"/>
      <c r="F10" s="214"/>
      <c r="G10" s="214"/>
      <c r="H10" s="214"/>
      <c r="I10" s="214"/>
      <c r="J10" s="214"/>
      <c r="K10" s="214"/>
      <c r="L10" s="214"/>
      <c r="M10" s="214"/>
      <c r="N10" s="214"/>
      <c r="O10" s="26"/>
    </row>
    <row r="11" spans="1:15" s="189" customFormat="1" ht="15.75" customHeight="1" x14ac:dyDescent="0.2">
      <c r="A11" s="24"/>
      <c r="B11" s="24"/>
      <c r="C11" s="24"/>
      <c r="D11" s="24"/>
      <c r="E11" s="24"/>
      <c r="F11" s="24"/>
      <c r="G11" s="24"/>
      <c r="H11" s="24"/>
      <c r="I11" s="24"/>
      <c r="J11" s="24"/>
      <c r="K11" s="24"/>
      <c r="L11" s="24"/>
      <c r="M11" s="24"/>
      <c r="N11" s="24"/>
      <c r="O11" s="26"/>
    </row>
    <row r="12" spans="1:15" ht="18.75" x14ac:dyDescent="0.3">
      <c r="A12" s="28"/>
      <c r="B12" s="24"/>
      <c r="C12" s="188" t="s">
        <v>88</v>
      </c>
      <c r="D12" s="4"/>
      <c r="E12" s="4"/>
      <c r="F12" s="4"/>
      <c r="G12" s="4"/>
      <c r="H12" s="4"/>
      <c r="I12" s="4"/>
      <c r="J12" s="4"/>
      <c r="K12" s="4"/>
      <c r="L12" s="4"/>
      <c r="M12" s="4"/>
      <c r="N12" s="4"/>
      <c r="O12" s="4"/>
    </row>
    <row r="13" spans="1:15" ht="157.5" customHeight="1" x14ac:dyDescent="0.2">
      <c r="A13" s="28"/>
      <c r="B13" s="24"/>
      <c r="C13" s="214" t="s">
        <v>89</v>
      </c>
      <c r="D13" s="214"/>
      <c r="E13" s="214"/>
      <c r="F13" s="214"/>
      <c r="G13" s="214"/>
      <c r="H13" s="214"/>
      <c r="I13" s="214"/>
      <c r="J13" s="214"/>
      <c r="K13" s="214"/>
      <c r="L13" s="214"/>
      <c r="M13" s="214"/>
      <c r="N13" s="214"/>
      <c r="O13" s="4"/>
    </row>
    <row r="14" spans="1:15" ht="12.75" customHeight="1" x14ac:dyDescent="0.2">
      <c r="A14" s="28"/>
      <c r="B14" s="24"/>
      <c r="C14" s="4"/>
      <c r="D14" s="4"/>
      <c r="E14" s="4"/>
      <c r="F14" s="4"/>
      <c r="G14" s="4"/>
      <c r="H14" s="4"/>
      <c r="I14" s="4"/>
      <c r="J14" s="4"/>
      <c r="K14" s="4"/>
      <c r="L14" s="4"/>
      <c r="M14" s="4"/>
      <c r="N14" s="4"/>
      <c r="O14" s="4"/>
    </row>
    <row r="15" spans="1:15" ht="18.95" customHeight="1" x14ac:dyDescent="0.3">
      <c r="A15" s="28"/>
      <c r="B15" s="30"/>
      <c r="C15" s="29"/>
      <c r="D15" s="4"/>
      <c r="E15" s="4"/>
      <c r="F15" s="4"/>
      <c r="G15" s="4"/>
      <c r="H15" s="4"/>
      <c r="I15" s="4"/>
      <c r="J15" s="4"/>
      <c r="K15" s="4"/>
      <c r="L15" s="4"/>
      <c r="M15" s="4"/>
      <c r="N15" s="4"/>
      <c r="O15" s="4"/>
    </row>
    <row r="16" spans="1:15" ht="16.5" customHeight="1" x14ac:dyDescent="0.3">
      <c r="A16" s="28"/>
      <c r="B16" s="4"/>
      <c r="C16" s="188"/>
      <c r="D16" s="4"/>
      <c r="E16" s="4"/>
      <c r="F16" s="4"/>
      <c r="G16" s="4"/>
      <c r="H16" s="4"/>
      <c r="I16" s="4"/>
      <c r="J16" s="4"/>
      <c r="K16" s="4"/>
      <c r="L16" s="4"/>
      <c r="M16" s="4"/>
      <c r="N16" s="4"/>
      <c r="O16" s="4"/>
    </row>
    <row r="17" spans="1:15" ht="27.75" customHeight="1" x14ac:dyDescent="0.15">
      <c r="A17" s="28"/>
      <c r="B17" s="4"/>
      <c r="C17" s="213"/>
      <c r="D17" s="213"/>
      <c r="E17" s="213"/>
      <c r="F17" s="213"/>
      <c r="G17" s="213"/>
      <c r="H17" s="213"/>
      <c r="I17" s="213"/>
      <c r="J17" s="213"/>
      <c r="K17" s="213"/>
      <c r="L17" s="213"/>
      <c r="M17" s="213"/>
      <c r="N17" s="213"/>
      <c r="O17" s="4"/>
    </row>
    <row r="18" spans="1:15" ht="18.600000000000001" customHeight="1" x14ac:dyDescent="0.3">
      <c r="A18" s="28"/>
      <c r="B18" s="30"/>
      <c r="C18" s="29"/>
      <c r="D18" s="4"/>
      <c r="E18" s="4"/>
      <c r="F18" s="4"/>
      <c r="G18" s="4"/>
      <c r="H18" s="4"/>
      <c r="I18" s="4"/>
      <c r="J18" s="4"/>
      <c r="K18" s="4"/>
      <c r="L18" s="4"/>
      <c r="M18" s="4"/>
      <c r="N18" s="4"/>
      <c r="O18" s="4"/>
    </row>
    <row r="19" spans="1:15" ht="18" customHeight="1" x14ac:dyDescent="0.3">
      <c r="A19" s="28"/>
      <c r="B19" s="4"/>
      <c r="C19" s="188"/>
      <c r="D19" s="4"/>
      <c r="E19" s="4"/>
      <c r="F19" s="4"/>
      <c r="G19" s="4"/>
      <c r="H19" s="4"/>
      <c r="I19" s="4"/>
      <c r="J19" s="4"/>
      <c r="K19" s="4"/>
      <c r="L19" s="4"/>
      <c r="M19" s="4"/>
      <c r="N19" s="4"/>
      <c r="O19" s="4"/>
    </row>
    <row r="20" spans="1:15" ht="89.1" customHeight="1" x14ac:dyDescent="0.15">
      <c r="A20" s="28"/>
      <c r="B20" s="4"/>
      <c r="C20" s="213"/>
      <c r="D20" s="213"/>
      <c r="E20" s="213"/>
      <c r="F20" s="213"/>
      <c r="G20" s="213"/>
      <c r="H20" s="213"/>
      <c r="I20" s="213"/>
      <c r="J20" s="213"/>
      <c r="K20" s="213"/>
      <c r="L20" s="213"/>
      <c r="M20" s="213"/>
      <c r="N20" s="213"/>
      <c r="O20" s="4"/>
    </row>
    <row r="21" spans="1:15" ht="12.75" customHeight="1" x14ac:dyDescent="0.3">
      <c r="A21" s="28"/>
      <c r="B21" s="30"/>
      <c r="C21" s="29"/>
      <c r="D21" s="4"/>
      <c r="E21" s="4"/>
      <c r="F21" s="4"/>
      <c r="G21" s="4"/>
      <c r="H21" s="4"/>
      <c r="I21" s="4"/>
      <c r="J21" s="4"/>
      <c r="K21" s="4"/>
      <c r="L21" s="4"/>
      <c r="M21" s="4"/>
      <c r="N21" s="4"/>
      <c r="O21" s="4"/>
    </row>
    <row r="22" spans="1:15" ht="18.75" x14ac:dyDescent="0.3">
      <c r="A22" s="4"/>
      <c r="B22" s="4"/>
      <c r="C22" s="188"/>
      <c r="D22" s="4"/>
      <c r="E22" s="4"/>
      <c r="F22" s="4"/>
      <c r="G22" s="4"/>
      <c r="H22" s="4"/>
      <c r="I22" s="4"/>
      <c r="J22" s="4"/>
      <c r="K22" s="4"/>
      <c r="L22" s="4"/>
      <c r="M22" s="4"/>
      <c r="N22" s="4"/>
      <c r="O22" s="4"/>
    </row>
    <row r="23" spans="1:15" ht="67.5" customHeight="1" x14ac:dyDescent="0.15">
      <c r="A23" s="4"/>
      <c r="B23" s="4"/>
      <c r="C23" s="213"/>
      <c r="D23" s="213"/>
      <c r="E23" s="213"/>
      <c r="F23" s="213"/>
      <c r="G23" s="213"/>
      <c r="H23" s="213"/>
      <c r="I23" s="213"/>
      <c r="J23" s="213"/>
      <c r="K23" s="213"/>
      <c r="L23" s="213"/>
      <c r="M23" s="213"/>
      <c r="N23" s="213"/>
      <c r="O23" s="4"/>
    </row>
    <row r="24" spans="1:15" ht="12.75" customHeight="1" x14ac:dyDescent="0.15">
      <c r="A24" s="4"/>
      <c r="B24" s="4"/>
      <c r="C24" s="4"/>
      <c r="D24" s="4"/>
      <c r="E24" s="4"/>
      <c r="F24" s="4"/>
      <c r="G24" s="4"/>
      <c r="H24" s="4"/>
      <c r="I24" s="4"/>
      <c r="J24" s="4"/>
      <c r="K24" s="4"/>
      <c r="L24" s="4"/>
      <c r="M24" s="4"/>
      <c r="N24" s="4"/>
      <c r="O24" s="4"/>
    </row>
    <row r="25" spans="1:15" ht="12.75" customHeight="1" x14ac:dyDescent="0.15">
      <c r="A25" s="4"/>
      <c r="B25" s="4"/>
      <c r="C25" s="4"/>
      <c r="D25" s="4"/>
      <c r="E25" s="4"/>
      <c r="F25" s="4"/>
      <c r="G25" s="4"/>
      <c r="H25" s="4"/>
      <c r="I25" s="4"/>
      <c r="J25" s="4"/>
      <c r="K25" s="4"/>
      <c r="L25" s="4"/>
      <c r="M25" s="4"/>
      <c r="N25" s="4"/>
      <c r="O25" s="4"/>
    </row>
    <row r="26" spans="1:15" ht="12.75" customHeight="1" x14ac:dyDescent="0.15">
      <c r="A26" s="4"/>
      <c r="B26" s="4"/>
      <c r="C26" s="4"/>
      <c r="D26" s="4"/>
      <c r="E26" s="4"/>
      <c r="F26" s="4"/>
      <c r="G26" s="4"/>
      <c r="H26" s="4"/>
      <c r="I26" s="4"/>
      <c r="J26" s="4"/>
      <c r="K26" s="4"/>
      <c r="L26" s="4"/>
      <c r="M26" s="4"/>
      <c r="N26" s="4"/>
      <c r="O26" s="4"/>
    </row>
    <row r="27" spans="1:15" ht="12.75" customHeight="1" x14ac:dyDescent="0.15">
      <c r="A27" s="4"/>
      <c r="B27" s="4"/>
      <c r="C27" s="4"/>
      <c r="D27" s="4"/>
      <c r="E27" s="4"/>
      <c r="F27" s="4"/>
      <c r="G27" s="4"/>
      <c r="H27" s="4"/>
      <c r="I27" s="4"/>
      <c r="J27" s="4"/>
      <c r="K27" s="4"/>
      <c r="L27" s="4"/>
      <c r="M27" s="4"/>
      <c r="N27" s="4"/>
      <c r="O27" s="4"/>
    </row>
    <row r="28" spans="1:15" ht="12.75" customHeight="1" x14ac:dyDescent="0.15">
      <c r="A28" s="4"/>
      <c r="B28" s="4"/>
      <c r="C28" s="4"/>
      <c r="D28" s="4"/>
      <c r="E28" s="4"/>
      <c r="F28" s="4"/>
      <c r="G28" s="4"/>
      <c r="H28" s="4"/>
      <c r="I28" s="4"/>
      <c r="J28" s="4"/>
      <c r="K28" s="4"/>
      <c r="L28" s="4"/>
      <c r="M28" s="4"/>
      <c r="N28" s="4"/>
      <c r="O28" s="4"/>
    </row>
    <row r="29" spans="1:15" ht="12.75" customHeight="1" x14ac:dyDescent="0.15">
      <c r="A29" s="4"/>
      <c r="B29" s="4"/>
      <c r="C29" s="4"/>
      <c r="D29" s="4"/>
      <c r="E29" s="4"/>
      <c r="F29" s="4"/>
      <c r="G29" s="4"/>
      <c r="H29" s="4"/>
      <c r="I29" s="4"/>
      <c r="J29" s="4"/>
      <c r="K29" s="4"/>
      <c r="L29" s="4"/>
      <c r="M29" s="4"/>
      <c r="N29" s="4"/>
      <c r="O29" s="4"/>
    </row>
    <row r="30" spans="1:15" ht="12.75" customHeight="1" x14ac:dyDescent="0.15">
      <c r="A30" s="4"/>
      <c r="B30" s="4"/>
      <c r="C30" s="4"/>
      <c r="D30" s="4"/>
      <c r="E30" s="4"/>
      <c r="F30" s="4"/>
      <c r="G30" s="4"/>
      <c r="H30" s="4"/>
      <c r="I30" s="4"/>
      <c r="J30" s="4"/>
      <c r="K30" s="4"/>
      <c r="L30" s="4"/>
      <c r="M30" s="4"/>
      <c r="N30" s="4"/>
      <c r="O30" s="4"/>
    </row>
    <row r="31" spans="1:15" ht="12.75" customHeight="1" x14ac:dyDescent="0.15">
      <c r="A31" s="4"/>
      <c r="B31" s="4"/>
      <c r="C31" s="4"/>
      <c r="D31" s="4"/>
      <c r="E31" s="4"/>
      <c r="F31" s="4"/>
      <c r="G31" s="4"/>
      <c r="H31" s="4"/>
      <c r="I31" s="4"/>
      <c r="J31" s="4"/>
      <c r="K31" s="4"/>
      <c r="L31" s="4"/>
      <c r="M31" s="4"/>
      <c r="N31" s="4"/>
      <c r="O31" s="4"/>
    </row>
  </sheetData>
  <sheetProtection selectLockedCells="1"/>
  <mergeCells count="6">
    <mergeCell ref="C23:N23"/>
    <mergeCell ref="B2:M3"/>
    <mergeCell ref="C17:N17"/>
    <mergeCell ref="C20:N20"/>
    <mergeCell ref="C13:N13"/>
    <mergeCell ref="C8:N10"/>
  </mergeCells>
  <hyperlinks>
    <hyperlink ref="C12" location="'Tiltag 1'!A1" display="Tiltag 1 Udskiftning af varmeforsyning - Dokumenteret forbrug" xr:uid="{00000000-0004-0000-0100-000001000000}"/>
    <hyperlink ref="C6" location="'Tiltag 1'!A1" display="Tiltag 1 Udskiftning af varmeforsyning - Dokumenteret forbrug" xr:uid="{00000000-0004-0000-0100-000003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sheetPr>
  <dimension ref="A1:R46"/>
  <sheetViews>
    <sheetView topLeftCell="A5" zoomScaleNormal="100" workbookViewId="0">
      <selection activeCell="J9" sqref="J9"/>
    </sheetView>
  </sheetViews>
  <sheetFormatPr defaultColWidth="9.140625" defaultRowHeight="15" x14ac:dyDescent="0.25"/>
  <cols>
    <col min="1" max="1" width="22.42578125" style="76" customWidth="1"/>
    <col min="2" max="2" width="7.42578125" style="76" customWidth="1"/>
    <col min="3" max="3" width="45" style="76" customWidth="1"/>
    <col min="4" max="4" width="29.5703125" style="76" customWidth="1"/>
    <col min="5" max="5" width="25.5703125" style="76" bestFit="1" customWidth="1"/>
    <col min="6" max="6" width="9.28515625" style="76" customWidth="1"/>
    <col min="7" max="7" width="7.28515625" style="76" customWidth="1"/>
    <col min="8" max="9" width="9.28515625" style="76"/>
    <col min="10" max="10" width="7.28515625" style="76" customWidth="1"/>
    <col min="11" max="11" width="9.28515625" style="76"/>
    <col min="12" max="12" width="21.7109375" style="76" customWidth="1"/>
    <col min="13" max="13" width="10.42578125" style="76" customWidth="1"/>
    <col min="14" max="14" width="12.5703125" style="76" customWidth="1"/>
    <col min="15" max="15" width="9.28515625" style="76"/>
    <col min="16" max="16384" width="9.140625" style="76"/>
  </cols>
  <sheetData>
    <row r="1" spans="1:18" ht="15" customHeight="1" x14ac:dyDescent="0.25">
      <c r="A1" s="16"/>
      <c r="B1" s="220" t="s">
        <v>0</v>
      </c>
      <c r="C1" s="220"/>
      <c r="D1" s="37" t="s">
        <v>53</v>
      </c>
      <c r="E1" s="37"/>
      <c r="F1" s="37"/>
      <c r="G1" s="4"/>
      <c r="H1" s="4"/>
      <c r="I1" s="3"/>
      <c r="J1" s="18"/>
      <c r="K1" s="3"/>
      <c r="L1" s="18"/>
      <c r="M1" s="3"/>
      <c r="N1" s="3"/>
      <c r="O1" s="38"/>
      <c r="P1" s="38"/>
      <c r="Q1" s="38"/>
      <c r="R1" s="38"/>
    </row>
    <row r="2" spans="1:18" ht="15" customHeight="1" x14ac:dyDescent="0.25">
      <c r="A2" s="4"/>
      <c r="B2" s="220"/>
      <c r="C2" s="220"/>
      <c r="D2" s="37" t="s">
        <v>11</v>
      </c>
      <c r="E2" s="37"/>
      <c r="F2" s="37"/>
      <c r="G2" s="4"/>
      <c r="H2" s="4"/>
      <c r="I2" s="5"/>
      <c r="J2" s="5"/>
      <c r="K2" s="39"/>
      <c r="L2" s="5"/>
      <c r="M2" s="5"/>
      <c r="N2" s="5"/>
      <c r="O2" s="38"/>
      <c r="P2" s="38"/>
      <c r="Q2" s="38"/>
      <c r="R2" s="38"/>
    </row>
    <row r="3" spans="1:18" ht="18" x14ac:dyDescent="0.25">
      <c r="A3" s="20"/>
      <c r="B3" s="7" t="str">
        <f>Energisparetiltag!C12</f>
        <v xml:space="preserve">Afgrænsning </v>
      </c>
      <c r="C3" s="40"/>
      <c r="D3" s="4"/>
      <c r="E3" s="4"/>
      <c r="F3" s="4"/>
      <c r="G3" s="4"/>
      <c r="H3" s="4"/>
      <c r="I3" s="4"/>
      <c r="J3" s="5"/>
      <c r="K3" s="39"/>
      <c r="L3" s="5"/>
      <c r="M3" s="5"/>
      <c r="N3" s="9" t="str">
        <f>Forside!P4</f>
        <v>Vers. 3  02.03.2026</v>
      </c>
      <c r="O3" s="38"/>
      <c r="P3" s="38"/>
      <c r="Q3" s="38"/>
      <c r="R3" s="38"/>
    </row>
    <row r="4" spans="1:18" x14ac:dyDescent="0.25">
      <c r="A4" s="23"/>
      <c r="B4" s="23"/>
      <c r="C4" s="23"/>
      <c r="D4" s="23"/>
      <c r="E4" s="23"/>
      <c r="F4" s="23"/>
      <c r="G4" s="23"/>
      <c r="H4" s="23"/>
      <c r="I4" s="23"/>
      <c r="J4" s="23"/>
      <c r="K4" s="23"/>
      <c r="L4" s="23"/>
      <c r="M4" s="23"/>
      <c r="N4" s="23"/>
      <c r="O4" s="38"/>
      <c r="P4" s="38"/>
      <c r="Q4" s="38"/>
      <c r="R4" s="38"/>
    </row>
    <row r="5" spans="1:18" x14ac:dyDescent="0.25">
      <c r="A5" s="4"/>
      <c r="B5" s="41"/>
      <c r="C5" s="4"/>
      <c r="D5" s="4"/>
      <c r="E5" s="4"/>
      <c r="F5" s="4"/>
      <c r="G5" s="4"/>
      <c r="H5" s="4"/>
      <c r="I5" s="4"/>
      <c r="J5" s="4"/>
      <c r="K5" s="4"/>
      <c r="L5" s="4"/>
      <c r="M5" s="4"/>
      <c r="N5" s="4"/>
      <c r="O5" s="38"/>
      <c r="P5" s="38"/>
      <c r="Q5" s="38"/>
      <c r="R5" s="38"/>
    </row>
    <row r="6" spans="1:18" ht="15" customHeight="1" x14ac:dyDescent="0.25">
      <c r="A6" s="4"/>
      <c r="B6" s="221" t="s">
        <v>1</v>
      </c>
      <c r="C6" s="221"/>
      <c r="D6" s="221"/>
      <c r="E6" s="221"/>
      <c r="F6" s="221"/>
      <c r="G6" s="221"/>
      <c r="H6" s="221"/>
      <c r="I6" s="221"/>
      <c r="J6" s="4"/>
      <c r="K6" s="4"/>
      <c r="L6" s="4"/>
      <c r="M6" s="4"/>
      <c r="N6" s="4"/>
      <c r="O6" s="38"/>
      <c r="P6" s="38"/>
      <c r="Q6" s="38"/>
      <c r="R6" s="38"/>
    </row>
    <row r="7" spans="1:18" ht="15" customHeight="1" x14ac:dyDescent="0.25">
      <c r="A7" s="4"/>
      <c r="B7" s="221"/>
      <c r="C7" s="221"/>
      <c r="D7" s="221"/>
      <c r="E7" s="221"/>
      <c r="F7" s="221"/>
      <c r="G7" s="221"/>
      <c r="H7" s="221"/>
      <c r="I7" s="221"/>
      <c r="J7" s="42"/>
      <c r="K7" s="43"/>
      <c r="L7" s="43"/>
      <c r="M7" s="4"/>
      <c r="N7" s="4"/>
      <c r="O7" s="38"/>
      <c r="P7" s="38"/>
      <c r="Q7" s="38"/>
      <c r="R7" s="38"/>
    </row>
    <row r="8" spans="1:18" ht="15" customHeight="1" x14ac:dyDescent="0.25">
      <c r="A8" s="4"/>
      <c r="B8" s="44" t="s">
        <v>2</v>
      </c>
      <c r="C8" s="222" t="s">
        <v>82</v>
      </c>
      <c r="D8" s="222"/>
      <c r="E8" s="222"/>
      <c r="F8" s="222"/>
      <c r="G8" s="222"/>
      <c r="H8" s="222"/>
      <c r="I8" s="223"/>
      <c r="J8" s="45"/>
      <c r="K8" s="35" t="s">
        <v>3</v>
      </c>
      <c r="L8" s="35">
        <f>IF(J8="",0,IF(J8=K8,1,-1))</f>
        <v>0</v>
      </c>
      <c r="M8" s="46"/>
      <c r="N8" s="46"/>
      <c r="O8" s="38"/>
      <c r="P8" s="38"/>
      <c r="Q8" s="38"/>
      <c r="R8" s="38"/>
    </row>
    <row r="9" spans="1:18" x14ac:dyDescent="0.25">
      <c r="A9" s="4"/>
      <c r="B9" s="44" t="s">
        <v>2</v>
      </c>
      <c r="C9" s="222" t="s">
        <v>83</v>
      </c>
      <c r="D9" s="222"/>
      <c r="E9" s="222"/>
      <c r="F9" s="222"/>
      <c r="G9" s="222"/>
      <c r="H9" s="222"/>
      <c r="I9" s="223"/>
      <c r="J9" s="45"/>
      <c r="K9" s="35" t="s">
        <v>3</v>
      </c>
      <c r="L9" s="35">
        <f>IF(J9="",0,IF(J9=K9,1,-1))</f>
        <v>0</v>
      </c>
      <c r="M9" s="46"/>
      <c r="N9" s="46"/>
      <c r="O9" s="38"/>
      <c r="P9" s="38"/>
      <c r="Q9" s="38"/>
      <c r="R9" s="38"/>
    </row>
    <row r="10" spans="1:18" x14ac:dyDescent="0.25">
      <c r="A10" s="4"/>
      <c r="B10" s="44"/>
      <c r="C10" s="176"/>
      <c r="D10" s="176"/>
      <c r="E10" s="176"/>
      <c r="F10" s="176"/>
      <c r="G10" s="176"/>
      <c r="H10" s="176"/>
      <c r="I10" s="176"/>
      <c r="J10" s="176"/>
      <c r="K10" s="35"/>
      <c r="L10" s="176"/>
      <c r="M10" s="46"/>
      <c r="N10" s="46"/>
      <c r="O10" s="38"/>
      <c r="P10" s="38"/>
      <c r="Q10" s="38"/>
      <c r="R10" s="38"/>
    </row>
    <row r="11" spans="1:18" ht="29.25" x14ac:dyDescent="0.25">
      <c r="A11" s="4"/>
      <c r="B11" s="47" t="str">
        <f>IF(F11=0,"Spørgsmål om afgrænsning er ikke besvaret",IF(F11=1,"Projektet er omfattet af standardløsningen","Projektet er ikke omfattet af standardløsningen"))</f>
        <v>Spørgsmål om afgrænsning er ikke besvaret</v>
      </c>
      <c r="C11" s="48"/>
      <c r="D11" s="48"/>
      <c r="E11" s="190" t="s">
        <v>12</v>
      </c>
      <c r="F11" s="36">
        <f>MIN(L8:L10)</f>
        <v>0</v>
      </c>
      <c r="G11" s="4"/>
      <c r="H11" s="4"/>
      <c r="I11" s="4"/>
      <c r="J11" s="4"/>
      <c r="K11" s="4"/>
      <c r="L11" s="4"/>
      <c r="M11" s="4"/>
      <c r="N11" s="4"/>
      <c r="O11" s="38"/>
      <c r="P11" s="38"/>
      <c r="Q11" s="38"/>
      <c r="R11" s="38"/>
    </row>
    <row r="12" spans="1:18" ht="22.5" x14ac:dyDescent="0.3">
      <c r="A12" s="4"/>
      <c r="B12" s="224" t="s">
        <v>5</v>
      </c>
      <c r="C12" s="224"/>
      <c r="D12" s="224"/>
      <c r="E12" s="224"/>
      <c r="F12" s="224"/>
      <c r="G12" s="4"/>
      <c r="H12" s="94" t="s">
        <v>84</v>
      </c>
      <c r="I12" s="49"/>
      <c r="J12" s="49"/>
      <c r="K12" s="49"/>
      <c r="L12" s="49"/>
      <c r="M12" s="49"/>
      <c r="N12" s="49"/>
      <c r="O12" s="38"/>
      <c r="P12" s="38"/>
      <c r="Q12" s="38"/>
      <c r="R12" s="38"/>
    </row>
    <row r="13" spans="1:18" ht="22.5" x14ac:dyDescent="0.3">
      <c r="A13" s="4"/>
      <c r="B13" s="50">
        <v>1</v>
      </c>
      <c r="C13" s="51" t="s">
        <v>54</v>
      </c>
      <c r="D13" s="52"/>
      <c r="E13" s="53"/>
      <c r="F13" s="53"/>
      <c r="G13" s="4"/>
      <c r="H13" s="49"/>
      <c r="I13" s="49"/>
      <c r="J13" s="49"/>
      <c r="K13" s="49"/>
      <c r="L13" s="49"/>
      <c r="M13" s="49"/>
      <c r="N13" s="49"/>
      <c r="O13" s="38"/>
      <c r="P13" s="38"/>
      <c r="Q13" s="38"/>
      <c r="R13" s="38"/>
    </row>
    <row r="14" spans="1:18" ht="22.5" x14ac:dyDescent="0.3">
      <c r="A14" s="4"/>
      <c r="B14" s="50"/>
      <c r="C14" s="62" t="s">
        <v>67</v>
      </c>
      <c r="D14" s="162" t="s">
        <v>52</v>
      </c>
      <c r="E14" s="162" t="s">
        <v>55</v>
      </c>
      <c r="F14" s="53"/>
      <c r="G14" s="4"/>
      <c r="H14" s="49"/>
      <c r="I14" s="49"/>
      <c r="J14" s="49"/>
      <c r="K14" s="49"/>
      <c r="L14" s="49"/>
      <c r="M14" s="49"/>
      <c r="N14" s="49"/>
      <c r="O14" s="38"/>
      <c r="P14" s="38"/>
      <c r="Q14" s="38"/>
      <c r="R14" s="38"/>
    </row>
    <row r="15" spans="1:18" ht="22.5" x14ac:dyDescent="0.3">
      <c r="A15" s="4"/>
      <c r="B15" s="56"/>
      <c r="C15" s="92" t="s">
        <v>76</v>
      </c>
      <c r="D15" s="160"/>
      <c r="E15" s="157"/>
      <c r="F15" s="56"/>
      <c r="G15" s="4"/>
      <c r="H15" s="49" t="s">
        <v>22</v>
      </c>
      <c r="I15" s="49"/>
      <c r="J15" s="49"/>
      <c r="K15" s="49"/>
      <c r="L15" s="49"/>
      <c r="M15" s="49"/>
      <c r="N15" s="49"/>
      <c r="O15" s="38"/>
      <c r="P15" s="38"/>
      <c r="Q15" s="38"/>
      <c r="R15" s="38"/>
    </row>
    <row r="16" spans="1:18" ht="22.5" x14ac:dyDescent="0.3">
      <c r="A16" s="59"/>
      <c r="B16" s="56"/>
      <c r="C16" s="163" t="s">
        <v>56</v>
      </c>
      <c r="D16" s="160"/>
      <c r="E16" s="157"/>
      <c r="F16" s="57"/>
      <c r="G16" s="4"/>
      <c r="H16" s="49"/>
      <c r="I16" s="49"/>
      <c r="J16" s="49"/>
      <c r="K16" s="49"/>
      <c r="L16" s="49"/>
      <c r="M16" s="49"/>
      <c r="N16" s="49"/>
      <c r="O16" s="61"/>
      <c r="P16" s="38"/>
      <c r="Q16" s="38"/>
      <c r="R16" s="38"/>
    </row>
    <row r="17" spans="1:18" ht="22.5" x14ac:dyDescent="0.3">
      <c r="A17" s="4"/>
      <c r="B17" s="78"/>
      <c r="C17" s="163" t="s">
        <v>58</v>
      </c>
      <c r="D17" s="161"/>
      <c r="E17" s="158"/>
      <c r="F17" s="57"/>
      <c r="G17" s="59"/>
      <c r="H17" s="49"/>
      <c r="I17" s="49"/>
      <c r="J17" s="49"/>
      <c r="K17" s="49"/>
      <c r="L17" s="49"/>
      <c r="M17" s="49"/>
      <c r="N17" s="49"/>
      <c r="O17" s="38"/>
      <c r="P17" s="38"/>
      <c r="Q17" s="38"/>
      <c r="R17" s="38"/>
    </row>
    <row r="18" spans="1:18" ht="22.5" x14ac:dyDescent="0.3">
      <c r="A18" s="4"/>
      <c r="B18" s="56"/>
      <c r="C18" s="163" t="s">
        <v>57</v>
      </c>
      <c r="D18" s="161"/>
      <c r="E18" s="158"/>
      <c r="F18" s="78"/>
      <c r="G18" s="59"/>
      <c r="H18" s="49"/>
      <c r="I18" s="49"/>
      <c r="J18" s="49"/>
      <c r="K18" s="49"/>
      <c r="L18" s="49"/>
      <c r="M18" s="49"/>
      <c r="N18" s="49"/>
      <c r="O18" s="38"/>
      <c r="P18" s="38"/>
      <c r="Q18" s="38"/>
      <c r="R18" s="38"/>
    </row>
    <row r="19" spans="1:18" ht="22.5" x14ac:dyDescent="0.3">
      <c r="A19" s="4"/>
      <c r="B19" s="50"/>
      <c r="C19" s="163" t="s">
        <v>59</v>
      </c>
      <c r="D19" s="161"/>
      <c r="E19" s="158"/>
      <c r="F19" s="78"/>
      <c r="G19" s="59"/>
      <c r="H19" s="49"/>
      <c r="I19" s="49"/>
      <c r="J19" s="49"/>
      <c r="K19" s="49"/>
      <c r="L19" s="49"/>
      <c r="M19" s="49"/>
      <c r="N19" s="49"/>
      <c r="O19" s="38"/>
      <c r="P19" s="38"/>
      <c r="Q19" s="38"/>
      <c r="R19" s="38"/>
    </row>
    <row r="20" spans="1:18" ht="22.5" x14ac:dyDescent="0.3">
      <c r="A20" s="4"/>
      <c r="B20" s="92"/>
      <c r="C20" s="163" t="s">
        <v>60</v>
      </c>
      <c r="D20" s="161"/>
      <c r="E20" s="159"/>
      <c r="F20" s="79"/>
      <c r="G20" s="59"/>
      <c r="H20" s="49"/>
      <c r="I20" s="49"/>
      <c r="J20" s="49"/>
      <c r="K20" s="49"/>
      <c r="L20" s="49"/>
      <c r="M20" s="49"/>
      <c r="N20" s="49"/>
      <c r="O20" s="38"/>
      <c r="P20" s="38"/>
      <c r="Q20" s="38"/>
      <c r="R20" s="38"/>
    </row>
    <row r="21" spans="1:18" ht="22.5" x14ac:dyDescent="0.3">
      <c r="A21" s="4"/>
      <c r="B21" s="92"/>
      <c r="C21" s="92" t="s">
        <v>61</v>
      </c>
      <c r="D21" s="161"/>
      <c r="E21" s="157"/>
      <c r="F21" s="79"/>
      <c r="G21" s="59"/>
      <c r="H21" s="49"/>
      <c r="I21" s="49"/>
      <c r="J21" s="49"/>
      <c r="K21" s="49"/>
      <c r="L21" s="49"/>
      <c r="M21" s="49"/>
      <c r="N21" s="49"/>
      <c r="O21" s="38"/>
      <c r="P21" s="38"/>
      <c r="Q21" s="38"/>
      <c r="R21" s="38"/>
    </row>
    <row r="22" spans="1:18" s="99" customFormat="1" ht="22.5" customHeight="1" x14ac:dyDescent="0.25">
      <c r="A22" s="4"/>
      <c r="B22" s="56"/>
      <c r="C22" s="163" t="s">
        <v>62</v>
      </c>
      <c r="D22" s="161"/>
      <c r="E22" s="157"/>
      <c r="F22" s="79"/>
      <c r="G22" s="59"/>
      <c r="H22" s="63"/>
      <c r="I22" s="38"/>
      <c r="J22" s="38"/>
      <c r="K22" s="38"/>
      <c r="L22" s="38"/>
      <c r="M22" s="38"/>
      <c r="N22" s="4"/>
      <c r="O22" s="77"/>
      <c r="P22" s="77"/>
      <c r="Q22" s="77"/>
      <c r="R22" s="77"/>
    </row>
    <row r="23" spans="1:18" s="99" customFormat="1" ht="24.75" customHeight="1" x14ac:dyDescent="0.25">
      <c r="A23" s="4"/>
      <c r="B23" s="56"/>
      <c r="C23" s="163" t="s">
        <v>63</v>
      </c>
      <c r="D23" s="161"/>
      <c r="E23" s="158"/>
      <c r="F23" s="79"/>
      <c r="G23" s="59"/>
      <c r="H23" s="63"/>
      <c r="I23" s="38"/>
      <c r="J23" s="38"/>
      <c r="K23" s="38"/>
      <c r="L23" s="38"/>
      <c r="M23" s="38"/>
      <c r="N23" s="4"/>
      <c r="O23" s="77"/>
      <c r="P23" s="77"/>
      <c r="Q23" s="77"/>
      <c r="R23" s="77"/>
    </row>
    <row r="24" spans="1:18" ht="24" customHeight="1" x14ac:dyDescent="0.25">
      <c r="A24" s="4"/>
      <c r="B24" s="62"/>
      <c r="C24" s="163" t="s">
        <v>64</v>
      </c>
      <c r="D24" s="161"/>
      <c r="E24" s="158"/>
      <c r="F24" s="57"/>
      <c r="G24" s="4"/>
      <c r="H24" s="64"/>
      <c r="I24" s="65"/>
      <c r="J24" s="65"/>
      <c r="K24" s="65"/>
      <c r="L24" s="65"/>
      <c r="M24" s="4"/>
      <c r="N24" s="4"/>
      <c r="O24" s="38"/>
      <c r="P24" s="38"/>
      <c r="Q24" s="38"/>
      <c r="R24" s="38"/>
    </row>
    <row r="25" spans="1:18" ht="21" customHeight="1" x14ac:dyDescent="0.25">
      <c r="A25" s="4"/>
      <c r="B25" s="62"/>
      <c r="C25" s="163" t="s">
        <v>65</v>
      </c>
      <c r="D25" s="161"/>
      <c r="E25" s="158"/>
      <c r="F25" s="57"/>
      <c r="G25" s="4"/>
      <c r="H25" s="64"/>
      <c r="I25" s="65"/>
      <c r="J25" s="65"/>
      <c r="K25" s="65"/>
      <c r="L25" s="65"/>
      <c r="M25" s="4"/>
      <c r="N25" s="4"/>
      <c r="O25" s="38"/>
      <c r="P25" s="38"/>
      <c r="Q25" s="38"/>
      <c r="R25" s="38"/>
    </row>
    <row r="26" spans="1:18" ht="22.5" customHeight="1" x14ac:dyDescent="0.25">
      <c r="A26" s="4"/>
      <c r="B26" s="62"/>
      <c r="C26" s="163" t="s">
        <v>66</v>
      </c>
      <c r="D26" s="161"/>
      <c r="E26" s="158"/>
      <c r="F26" s="57"/>
      <c r="G26" s="4"/>
      <c r="H26" s="64"/>
      <c r="I26" s="65"/>
      <c r="J26" s="65"/>
      <c r="K26" s="65"/>
      <c r="L26" s="65"/>
      <c r="M26" s="4"/>
      <c r="N26" s="4"/>
      <c r="O26" s="38"/>
      <c r="P26" s="38"/>
      <c r="Q26" s="38"/>
      <c r="R26" s="38"/>
    </row>
    <row r="27" spans="1:18" ht="15" customHeight="1" x14ac:dyDescent="0.25">
      <c r="A27" s="4"/>
      <c r="B27" s="56"/>
      <c r="C27" s="174"/>
      <c r="D27" s="174"/>
      <c r="E27" s="174"/>
      <c r="F27" s="57"/>
      <c r="G27" s="4"/>
      <c r="H27" s="64"/>
      <c r="I27" s="65"/>
      <c r="J27" s="65"/>
      <c r="K27" s="65"/>
      <c r="L27" s="65"/>
      <c r="M27" s="4"/>
      <c r="N27" s="4"/>
      <c r="O27" s="38"/>
      <c r="P27" s="38"/>
      <c r="Q27" s="38"/>
      <c r="R27" s="38"/>
    </row>
    <row r="28" spans="1:18" x14ac:dyDescent="0.25">
      <c r="A28" s="4"/>
      <c r="B28" s="62">
        <v>2</v>
      </c>
      <c r="C28" s="69" t="s">
        <v>68</v>
      </c>
      <c r="D28" s="70"/>
      <c r="E28" s="34"/>
      <c r="F28" s="66"/>
      <c r="G28" s="4"/>
      <c r="H28" s="38"/>
      <c r="I28" s="65"/>
      <c r="J28" s="65"/>
      <c r="K28" s="65"/>
      <c r="L28" s="65"/>
      <c r="M28" s="4"/>
      <c r="N28" s="4"/>
      <c r="O28" s="38"/>
      <c r="P28" s="38"/>
      <c r="Q28" s="38"/>
      <c r="R28" s="38"/>
    </row>
    <row r="29" spans="1:18" ht="23.1" customHeight="1" x14ac:dyDescent="0.25">
      <c r="A29" s="4"/>
      <c r="B29" s="56"/>
      <c r="C29" s="218" t="s">
        <v>80</v>
      </c>
      <c r="D29" s="219"/>
      <c r="E29" s="158"/>
      <c r="F29" s="66"/>
      <c r="G29" s="4"/>
      <c r="H29" s="64"/>
      <c r="I29" s="65"/>
      <c r="J29" s="65"/>
      <c r="K29" s="65"/>
      <c r="L29" s="65"/>
      <c r="M29" s="4"/>
      <c r="N29" s="4"/>
      <c r="O29" s="38"/>
      <c r="P29" s="38"/>
      <c r="Q29" s="38"/>
      <c r="R29" s="38"/>
    </row>
    <row r="30" spans="1:18" ht="23.1" customHeight="1" x14ac:dyDescent="0.25">
      <c r="A30" s="4"/>
      <c r="B30" s="56"/>
      <c r="C30" s="175" t="s">
        <v>69</v>
      </c>
      <c r="D30" s="73"/>
      <c r="E30" s="158"/>
      <c r="F30" s="57"/>
      <c r="G30" s="4"/>
      <c r="H30" s="64"/>
      <c r="I30" s="65"/>
      <c r="J30" s="65"/>
      <c r="K30" s="65"/>
      <c r="L30" s="65"/>
      <c r="M30" s="4"/>
      <c r="N30" s="4"/>
      <c r="O30" s="38"/>
      <c r="P30" s="38"/>
      <c r="Q30" s="38"/>
      <c r="R30" s="38"/>
    </row>
    <row r="31" spans="1:18" ht="15" customHeight="1" x14ac:dyDescent="0.25">
      <c r="A31" s="4"/>
      <c r="B31" s="56"/>
      <c r="C31" s="217"/>
      <c r="D31" s="217"/>
      <c r="E31" s="191"/>
      <c r="F31" s="57"/>
      <c r="G31" s="4"/>
      <c r="H31" s="64"/>
      <c r="I31" s="65"/>
      <c r="J31" s="65"/>
      <c r="K31" s="65"/>
      <c r="L31" s="65"/>
      <c r="M31" s="4"/>
      <c r="N31" s="4"/>
      <c r="O31" s="38"/>
      <c r="P31" s="38"/>
      <c r="Q31" s="38"/>
      <c r="R31" s="38"/>
    </row>
    <row r="32" spans="1:18" ht="33.75" customHeight="1" x14ac:dyDescent="0.25">
      <c r="A32" s="4"/>
      <c r="B32" s="193" t="s">
        <v>92</v>
      </c>
      <c r="C32" s="193" t="s">
        <v>93</v>
      </c>
      <c r="D32" s="57"/>
      <c r="E32" s="57"/>
      <c r="F32" s="57"/>
      <c r="G32" s="72">
        <f>COUNT(#REF!)</f>
        <v>0</v>
      </c>
      <c r="H32" s="64"/>
      <c r="I32" s="65"/>
      <c r="J32" s="65"/>
      <c r="K32" s="65"/>
      <c r="L32" s="65"/>
      <c r="M32" s="4"/>
      <c r="N32" s="4"/>
      <c r="O32" s="38"/>
      <c r="P32" s="38"/>
      <c r="Q32" s="38"/>
      <c r="R32" s="38"/>
    </row>
    <row r="33" spans="1:18" ht="33.75" customHeight="1" x14ac:dyDescent="0.25">
      <c r="A33" s="4"/>
      <c r="B33" s="193"/>
      <c r="C33" s="194" t="s">
        <v>94</v>
      </c>
      <c r="D33" s="195"/>
      <c r="E33" s="57"/>
      <c r="F33" s="57"/>
      <c r="G33" s="72"/>
      <c r="H33" s="64"/>
      <c r="I33" s="65"/>
      <c r="J33" s="65"/>
      <c r="K33" s="65"/>
      <c r="L33" s="65"/>
      <c r="M33" s="4"/>
      <c r="N33" s="4"/>
      <c r="O33" s="38"/>
      <c r="P33" s="38"/>
      <c r="Q33" s="38"/>
      <c r="R33" s="38"/>
    </row>
    <row r="34" spans="1:18" ht="21" customHeight="1" x14ac:dyDescent="0.25">
      <c r="A34" s="4"/>
      <c r="B34" s="48"/>
      <c r="C34" s="48"/>
      <c r="D34" s="48"/>
      <c r="E34" s="48"/>
      <c r="F34" s="48"/>
      <c r="G34" s="72"/>
      <c r="H34" s="64"/>
      <c r="I34" s="65"/>
      <c r="J34" s="65"/>
      <c r="K34" s="65"/>
      <c r="L34" s="65"/>
      <c r="M34" s="4"/>
      <c r="N34" s="4"/>
      <c r="O34" s="38"/>
      <c r="P34" s="38"/>
      <c r="Q34" s="38"/>
      <c r="R34" s="38"/>
    </row>
    <row r="35" spans="1:18" ht="18" x14ac:dyDescent="0.25">
      <c r="A35" s="4"/>
      <c r="B35" s="177" t="s">
        <v>6</v>
      </c>
      <c r="C35" s="4"/>
      <c r="D35" s="20"/>
      <c r="E35" s="20"/>
      <c r="F35" s="38"/>
      <c r="G35" s="72"/>
      <c r="H35" s="64"/>
      <c r="I35" s="65"/>
      <c r="J35" s="65"/>
      <c r="K35" s="65"/>
      <c r="L35" s="65"/>
      <c r="M35" s="4"/>
      <c r="N35" s="4"/>
      <c r="O35" s="38"/>
      <c r="P35" s="38"/>
      <c r="Q35" s="38"/>
      <c r="R35" s="38"/>
    </row>
    <row r="36" spans="1:18" x14ac:dyDescent="0.25">
      <c r="A36" s="4"/>
      <c r="B36" s="54" t="s">
        <v>16</v>
      </c>
      <c r="C36" s="55"/>
      <c r="D36" s="34" t="str">
        <f>IF(E20="","",VLOOKUP(E20,Nøgletal!#REF!,2,FALSE))</f>
        <v/>
      </c>
      <c r="E36" s="54"/>
      <c r="F36" s="168"/>
      <c r="G36" s="72"/>
      <c r="H36" s="64"/>
      <c r="I36" s="65"/>
      <c r="J36" s="65"/>
      <c r="K36" s="65"/>
      <c r="L36" s="65"/>
      <c r="M36" s="4"/>
      <c r="N36" s="4"/>
      <c r="O36" s="38"/>
      <c r="P36" s="38"/>
      <c r="Q36" s="38"/>
      <c r="R36" s="38"/>
    </row>
    <row r="37" spans="1:18" x14ac:dyDescent="0.25">
      <c r="A37" s="4"/>
      <c r="B37" s="54" t="s">
        <v>15</v>
      </c>
      <c r="C37" s="54"/>
      <c r="D37" s="32">
        <f>Nøgletal!C28</f>
        <v>0</v>
      </c>
      <c r="E37" s="34" t="s">
        <v>7</v>
      </c>
      <c r="F37" s="168"/>
      <c r="G37" s="72"/>
      <c r="H37" s="64"/>
      <c r="I37" s="65"/>
      <c r="J37" s="65"/>
      <c r="K37" s="65"/>
      <c r="L37" s="65"/>
      <c r="M37" s="4"/>
      <c r="N37" s="4"/>
      <c r="O37" s="38"/>
      <c r="P37" s="38"/>
      <c r="Q37" s="38"/>
      <c r="R37" s="38"/>
    </row>
    <row r="38" spans="1:18" x14ac:dyDescent="0.25">
      <c r="A38" s="4"/>
      <c r="B38" s="58"/>
      <c r="C38" s="58"/>
      <c r="D38" s="34"/>
      <c r="E38" s="58"/>
      <c r="F38" s="168"/>
      <c r="G38" s="4"/>
      <c r="H38" s="64"/>
      <c r="I38" s="67"/>
      <c r="J38" s="67"/>
      <c r="K38" s="67"/>
      <c r="L38" s="67"/>
      <c r="M38" s="4"/>
      <c r="N38" s="4"/>
      <c r="O38" s="38"/>
      <c r="P38" s="38"/>
      <c r="Q38" s="38"/>
      <c r="R38" s="38"/>
    </row>
    <row r="39" spans="1:18" ht="15" customHeight="1" x14ac:dyDescent="0.25">
      <c r="A39" s="4"/>
      <c r="B39" s="54" t="s">
        <v>14</v>
      </c>
      <c r="C39" s="60"/>
      <c r="D39" s="34" t="str">
        <f>IFERROR(VLOOKUP(E29,Nøgletal!#REF!,3,FALSE),"")</f>
        <v/>
      </c>
      <c r="E39" s="58"/>
      <c r="F39" s="168"/>
      <c r="G39" s="4"/>
      <c r="H39" s="4"/>
      <c r="I39" s="4"/>
      <c r="J39" s="4"/>
      <c r="K39" s="4"/>
      <c r="L39" s="4"/>
      <c r="M39" s="4"/>
      <c r="N39" s="4"/>
      <c r="O39" s="38"/>
      <c r="P39" s="38"/>
      <c r="Q39" s="38"/>
      <c r="R39" s="38"/>
    </row>
    <row r="40" spans="1:18" x14ac:dyDescent="0.25">
      <c r="A40" s="4"/>
      <c r="B40" s="54" t="s">
        <v>13</v>
      </c>
      <c r="C40" s="60"/>
      <c r="D40" s="32">
        <f>Nøgletal!C29</f>
        <v>0</v>
      </c>
      <c r="E40" s="34" t="s">
        <v>7</v>
      </c>
      <c r="F40" s="168"/>
      <c r="G40" s="4"/>
      <c r="H40" s="64"/>
      <c r="I40" s="67"/>
      <c r="J40" s="67"/>
      <c r="K40" s="67"/>
      <c r="L40" s="67"/>
      <c r="M40" s="4"/>
      <c r="N40" s="4"/>
      <c r="O40" s="38"/>
      <c r="P40" s="38"/>
      <c r="Q40" s="38"/>
      <c r="R40" s="38"/>
    </row>
    <row r="41" spans="1:18" x14ac:dyDescent="0.25">
      <c r="A41" s="4"/>
      <c r="B41" s="54"/>
      <c r="C41" s="60"/>
      <c r="D41" s="32"/>
      <c r="E41" s="34"/>
      <c r="F41" s="168"/>
      <c r="G41" s="4"/>
      <c r="H41" s="64"/>
      <c r="I41" s="67"/>
      <c r="J41" s="67"/>
      <c r="K41" s="67"/>
      <c r="L41" s="67"/>
      <c r="M41" s="4"/>
      <c r="N41" s="4"/>
      <c r="O41" s="38"/>
      <c r="P41" s="38"/>
      <c r="Q41" s="38"/>
      <c r="R41" s="38"/>
    </row>
    <row r="42" spans="1:18" ht="15.75" x14ac:dyDescent="0.25">
      <c r="A42" s="4"/>
      <c r="B42" s="54" t="s">
        <v>95</v>
      </c>
      <c r="C42" s="60"/>
      <c r="D42" s="131">
        <f>D33*50%</f>
        <v>0</v>
      </c>
      <c r="E42" s="196" t="s">
        <v>96</v>
      </c>
      <c r="F42" s="168"/>
      <c r="G42" s="4"/>
      <c r="H42" s="64"/>
      <c r="I42" s="67"/>
      <c r="J42" s="67"/>
      <c r="K42" s="67"/>
      <c r="L42" s="173"/>
      <c r="M42" s="74"/>
      <c r="N42" s="74"/>
      <c r="O42" s="38"/>
      <c r="P42" s="38"/>
      <c r="Q42" s="38"/>
      <c r="R42" s="38"/>
    </row>
    <row r="43" spans="1:18" ht="15.75" thickBot="1" x14ac:dyDescent="0.3">
      <c r="A43" s="4"/>
      <c r="B43" s="54"/>
      <c r="C43" s="60"/>
      <c r="D43" s="131"/>
      <c r="E43" s="58"/>
      <c r="F43" s="168"/>
      <c r="G43" s="4"/>
      <c r="H43" s="64"/>
      <c r="I43" s="67"/>
      <c r="J43" s="67"/>
      <c r="K43" s="67"/>
      <c r="L43" s="192"/>
      <c r="M43" s="74"/>
      <c r="N43" s="74"/>
      <c r="O43" s="38"/>
      <c r="P43" s="38"/>
      <c r="Q43" s="38"/>
      <c r="R43" s="38"/>
    </row>
    <row r="44" spans="1:18" ht="15.75" thickBot="1" x14ac:dyDescent="0.3">
      <c r="A44" s="4"/>
      <c r="B44" s="215" t="s">
        <v>8</v>
      </c>
      <c r="C44" s="216"/>
      <c r="D44" s="33">
        <f>Nøgletal!C30</f>
        <v>0</v>
      </c>
      <c r="E44" s="169" t="s">
        <v>7</v>
      </c>
      <c r="F44" s="170"/>
      <c r="G44" s="4"/>
      <c r="H44" s="64"/>
      <c r="I44" s="67"/>
      <c r="J44" s="67"/>
      <c r="K44" s="67"/>
      <c r="L44" s="67"/>
      <c r="M44" s="4"/>
      <c r="N44" s="75" t="s">
        <v>9</v>
      </c>
      <c r="O44" s="68"/>
      <c r="P44" s="38"/>
      <c r="Q44" s="38"/>
      <c r="R44" s="38"/>
    </row>
    <row r="45" spans="1:18" x14ac:dyDescent="0.25">
      <c r="A45" s="4"/>
      <c r="B45" s="38"/>
      <c r="C45" s="38"/>
      <c r="D45" s="38"/>
      <c r="E45" s="38"/>
      <c r="F45" s="38"/>
      <c r="G45" s="4"/>
      <c r="H45" s="38"/>
      <c r="I45" s="38"/>
      <c r="J45" s="38"/>
      <c r="K45" s="38"/>
      <c r="L45" s="38"/>
      <c r="M45" s="38"/>
      <c r="N45" s="38"/>
      <c r="O45" s="71"/>
      <c r="P45" s="38"/>
      <c r="Q45" s="38"/>
      <c r="R45" s="38"/>
    </row>
    <row r="46" spans="1:18" x14ac:dyDescent="0.25">
      <c r="A46" s="4"/>
      <c r="B46" s="38"/>
      <c r="C46" s="38"/>
      <c r="D46" s="38"/>
      <c r="E46" s="38"/>
      <c r="F46" s="38"/>
      <c r="G46" s="4"/>
      <c r="H46" s="38"/>
      <c r="I46" s="38"/>
      <c r="J46" s="38"/>
      <c r="K46" s="38"/>
      <c r="L46" s="38"/>
      <c r="M46" s="38"/>
      <c r="N46" s="38"/>
      <c r="O46" s="71"/>
      <c r="P46" s="38"/>
      <c r="Q46" s="38"/>
      <c r="R46" s="38"/>
    </row>
  </sheetData>
  <sheetProtection selectLockedCells="1"/>
  <mergeCells count="8">
    <mergeCell ref="B44:C44"/>
    <mergeCell ref="C31:D31"/>
    <mergeCell ref="C29:D29"/>
    <mergeCell ref="B1:C2"/>
    <mergeCell ref="B6:I7"/>
    <mergeCell ref="C9:I9"/>
    <mergeCell ref="C8:I8"/>
    <mergeCell ref="B12:F12"/>
  </mergeCells>
  <conditionalFormatting sqref="B17 E17">
    <cfRule type="expression" dxfId="53" priority="23">
      <formula>#REF!="Ja"</formula>
    </cfRule>
    <cfRule type="expression" dxfId="52" priority="24">
      <formula>#REF!="Nej"</formula>
    </cfRule>
  </conditionalFormatting>
  <conditionalFormatting sqref="E18">
    <cfRule type="expression" dxfId="51" priority="15">
      <formula>#REF!="Ja"</formula>
    </cfRule>
    <cfRule type="expression" dxfId="50" priority="16">
      <formula>#REF!="Nej"</formula>
    </cfRule>
  </conditionalFormatting>
  <conditionalFormatting sqref="E19">
    <cfRule type="expression" dxfId="49" priority="13">
      <formula>#REF!="Ja"</formula>
    </cfRule>
    <cfRule type="expression" dxfId="48" priority="14">
      <formula>#REF!="Nej"</formula>
    </cfRule>
  </conditionalFormatting>
  <conditionalFormatting sqref="E23:E26">
    <cfRule type="expression" dxfId="47" priority="5">
      <formula>#REF!="Ja"</formula>
    </cfRule>
    <cfRule type="expression" dxfId="46" priority="6">
      <formula>#REF!="Nej"</formula>
    </cfRule>
  </conditionalFormatting>
  <conditionalFormatting sqref="E29:E30">
    <cfRule type="expression" dxfId="45" priority="3">
      <formula>#REF!="Ja"</formula>
    </cfRule>
    <cfRule type="expression" dxfId="44" priority="4">
      <formula>#REF!="Nej"</formula>
    </cfRule>
  </conditionalFormatting>
  <conditionalFormatting sqref="F18:F19">
    <cfRule type="expression" dxfId="43" priority="27">
      <formula>#REF!="Ja"</formula>
    </cfRule>
    <cfRule type="expression" dxfId="42" priority="28">
      <formula>#REF!="Nej"</formula>
    </cfRule>
  </conditionalFormatting>
  <conditionalFormatting sqref="H12:N21">
    <cfRule type="iconSet" priority="131">
      <iconSet iconSet="3Symbols2">
        <cfvo type="percent" val="0"/>
        <cfvo type="percent" val="33"/>
        <cfvo type="percent" val="67"/>
      </iconSet>
    </cfRule>
  </conditionalFormatting>
  <dataValidations xWindow="883" yWindow="604" count="1">
    <dataValidation type="whole" allowBlank="1" showInputMessage="1" showErrorMessage="1" prompt="Den nye virkningsgrad  kan f.eks. findes i kedlens datablad. Hvis der ikke er valgt en specifik kedel  kan virkningsgraderne fra tabel 1 i vejledningen benyttes" sqref="E31" xr:uid="{00000000-0002-0000-0200-000000000000}">
      <formula1>50</formula1>
      <formula2>105</formula2>
    </dataValidation>
  </dataValidations>
  <hyperlinks>
    <hyperlink ref="N44" location="Forside!A1" display="Retur" xr:uid="{00000000-0004-0000-0200-000000000000}"/>
    <hyperlink ref="B1:C2" location="Forside!A1" display="Forside" xr:uid="{00000000-0004-0000-02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0" id="{8E0FDB11-EAB0-4E25-ADFB-29A930091DFE}">
            <x14:iconSet iconSet="3Symbols2" custom="1">
              <x14:cfvo type="percent">
                <xm:f>0</xm:f>
              </x14:cfvo>
              <x14:cfvo type="num">
                <xm:f>-0.5</xm:f>
              </x14:cfvo>
              <x14:cfvo type="num">
                <xm:f>0.5</xm:f>
              </x14:cfvo>
              <x14:cfIcon iconSet="3Symbols2" iconId="0"/>
              <x14:cfIcon iconSet="3Symbols2" iconId="1"/>
              <x14:cfIcon iconSet="3Symbols2" iconId="2"/>
            </x14:iconSet>
          </x14:cfRule>
          <xm:sqref>F11</xm:sqref>
        </x14:conditionalFormatting>
        <x14:conditionalFormatting xmlns:xm="http://schemas.microsoft.com/office/excel/2006/main">
          <x14:cfRule type="iconSet" priority="130" id="{66855690-64D5-4EE6-84FE-5C8CCD04CBDC}">
            <x14:iconSet iconSet="3Symbols2" custom="1">
              <x14:cfvo type="percent">
                <xm:f>0</xm:f>
              </x14:cfvo>
              <x14:cfvo type="num">
                <xm:f>-0.5</xm:f>
              </x14:cfvo>
              <x14:cfvo type="num">
                <xm:f>0.5</xm:f>
              </x14:cfvo>
              <x14:cfIcon iconSet="3Symbols2" iconId="0"/>
              <x14:cfIcon iconSet="3Symbols2" iconId="1"/>
              <x14:cfIcon iconSet="3Symbols2" iconId="2"/>
            </x14:iconSet>
          </x14:cfRule>
          <xm:sqref>L8:L9</xm:sqref>
        </x14:conditionalFormatting>
      </x14:conditionalFormattings>
    </ext>
    <ext xmlns:x14="http://schemas.microsoft.com/office/spreadsheetml/2009/9/main" uri="{CCE6A557-97BC-4b89-ADB6-D9C93CAAB3DF}">
      <x14:dataValidations xmlns:xm="http://schemas.microsoft.com/office/excel/2006/main" xWindow="883" yWindow="604" count="2">
        <x14:dataValidation type="list" allowBlank="1" showInputMessage="1" showErrorMessage="1" xr:uid="{00000000-0002-0000-0200-000001000000}">
          <x14:formula1>
            <xm:f>Nøgletal!$B$2:$B$3</xm:f>
          </x14:formula1>
          <xm:sqref>J8:J9</xm:sqref>
        </x14:dataValidation>
        <x14:dataValidation type="list" allowBlank="1" showInputMessage="1" showErrorMessage="1" xr:uid="{00000000-0002-0000-0200-000002000000}">
          <x14:formula1>
            <xm:f>Nøgletal!$B$6:$B$11</xm:f>
          </x14:formula1>
          <xm:sqref>E29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FFFF00"/>
  </sheetPr>
  <dimension ref="A1:AA63"/>
  <sheetViews>
    <sheetView topLeftCell="A7" workbookViewId="0"/>
  </sheetViews>
  <sheetFormatPr defaultColWidth="10.42578125" defaultRowHeight="12.75" customHeight="1" x14ac:dyDescent="0.15"/>
  <cols>
    <col min="1" max="1" width="3.5703125" style="31" customWidth="1"/>
    <col min="2" max="2" width="4.42578125" style="125" customWidth="1"/>
    <col min="3" max="3" width="8" style="31" customWidth="1"/>
    <col min="4" max="4" width="12.140625" style="31" customWidth="1"/>
    <col min="5" max="5" width="10.85546875" style="31" customWidth="1"/>
    <col min="6" max="6" width="15.140625" style="31" customWidth="1"/>
    <col min="7" max="7" width="19.28515625" style="31" customWidth="1"/>
    <col min="8" max="8" width="7.85546875" style="31" customWidth="1"/>
    <col min="9" max="9" width="17.85546875" style="31" customWidth="1"/>
    <col min="10" max="10" width="21.5703125" style="31" customWidth="1"/>
    <col min="11" max="11" width="2.140625" style="31" customWidth="1"/>
    <col min="12" max="12" width="0.85546875" style="31" customWidth="1"/>
    <col min="13" max="13" width="3.140625" style="31" customWidth="1"/>
    <col min="14" max="14" width="35.5703125" style="31" customWidth="1"/>
    <col min="15" max="15" width="20.28515625" style="31" customWidth="1"/>
    <col min="16" max="16" width="16.42578125" style="31" customWidth="1"/>
    <col min="17" max="17" width="11.5703125" style="31" customWidth="1"/>
    <col min="18" max="18" width="3.140625" style="31" customWidth="1"/>
    <col min="19" max="19" width="3.5703125" style="31" customWidth="1"/>
    <col min="20" max="20" width="10.42578125" style="31"/>
    <col min="21" max="21" width="10.85546875" style="31" bestFit="1" customWidth="1"/>
    <col min="22" max="16384" width="10.42578125" style="31"/>
  </cols>
  <sheetData>
    <row r="1" spans="1:27" ht="12.75" customHeight="1" x14ac:dyDescent="0.25">
      <c r="A1" s="16"/>
      <c r="B1" s="107"/>
      <c r="C1" s="2"/>
      <c r="D1" s="2"/>
      <c r="E1" s="2"/>
      <c r="F1" s="2"/>
      <c r="G1" s="2"/>
      <c r="H1" s="2"/>
      <c r="I1" s="2"/>
      <c r="J1" s="17"/>
      <c r="K1" s="4"/>
      <c r="L1" s="4"/>
      <c r="M1" s="4"/>
      <c r="N1" s="3"/>
      <c r="O1" s="4"/>
      <c r="P1" s="18"/>
      <c r="Q1" s="18"/>
      <c r="R1" s="18"/>
      <c r="S1" s="18"/>
      <c r="T1" s="80"/>
    </row>
    <row r="2" spans="1:27" ht="12.75" customHeight="1" x14ac:dyDescent="0.25">
      <c r="A2" s="4"/>
      <c r="B2" s="246">
        <f>Energisparetiltag!C16</f>
        <v>0</v>
      </c>
      <c r="C2" s="246"/>
      <c r="D2" s="246"/>
      <c r="E2" s="246"/>
      <c r="F2" s="246"/>
      <c r="G2" s="246"/>
      <c r="H2" s="246"/>
      <c r="I2" s="246"/>
      <c r="J2" s="246"/>
      <c r="K2" s="246"/>
      <c r="L2" s="246"/>
      <c r="M2" s="246"/>
      <c r="N2" s="246"/>
      <c r="O2" s="246"/>
      <c r="P2" s="87"/>
      <c r="Q2" s="5"/>
      <c r="R2" s="5"/>
      <c r="S2" s="5"/>
      <c r="T2" s="80"/>
    </row>
    <row r="3" spans="1:27" ht="24" customHeight="1" x14ac:dyDescent="0.25">
      <c r="A3" s="20"/>
      <c r="B3" s="246"/>
      <c r="C3" s="246"/>
      <c r="D3" s="246"/>
      <c r="E3" s="246"/>
      <c r="F3" s="246"/>
      <c r="G3" s="246"/>
      <c r="H3" s="246"/>
      <c r="I3" s="246"/>
      <c r="J3" s="246"/>
      <c r="K3" s="246"/>
      <c r="L3" s="246"/>
      <c r="M3" s="246"/>
      <c r="N3" s="246"/>
      <c r="O3" s="246"/>
      <c r="P3" s="87"/>
      <c r="Q3" s="9"/>
      <c r="R3" s="9"/>
      <c r="S3" s="4"/>
      <c r="T3" s="80"/>
    </row>
    <row r="4" spans="1:27" ht="13.35" customHeight="1" x14ac:dyDescent="0.25">
      <c r="A4" s="20"/>
      <c r="B4" s="246"/>
      <c r="C4" s="246"/>
      <c r="D4" s="246"/>
      <c r="E4" s="246"/>
      <c r="F4" s="246"/>
      <c r="G4" s="246"/>
      <c r="H4" s="246"/>
      <c r="I4" s="246"/>
      <c r="J4" s="246"/>
      <c r="K4" s="246"/>
      <c r="L4" s="246"/>
      <c r="M4" s="246"/>
      <c r="N4" s="246"/>
      <c r="O4" s="246"/>
      <c r="P4" s="4"/>
      <c r="Q4" s="4"/>
      <c r="R4" s="4"/>
      <c r="S4" s="4"/>
      <c r="T4" s="80"/>
    </row>
    <row r="5" spans="1:27" ht="12.75" customHeight="1" x14ac:dyDescent="0.25">
      <c r="A5" s="23"/>
      <c r="B5" s="108"/>
      <c r="C5" s="23"/>
      <c r="D5" s="23"/>
      <c r="E5" s="23"/>
      <c r="F5" s="23"/>
      <c r="G5" s="23"/>
      <c r="H5" s="23"/>
      <c r="I5" s="23"/>
      <c r="J5" s="23"/>
      <c r="K5" s="23"/>
      <c r="L5" s="23"/>
      <c r="M5" s="23"/>
      <c r="N5" s="23"/>
      <c r="O5" s="23"/>
      <c r="P5" s="23"/>
      <c r="Q5" s="23"/>
      <c r="R5" s="23"/>
      <c r="S5" s="23"/>
      <c r="T5" s="80"/>
    </row>
    <row r="6" spans="1:27" ht="18" x14ac:dyDescent="0.25">
      <c r="A6" s="4"/>
      <c r="B6" s="221" t="s">
        <v>1</v>
      </c>
      <c r="C6" s="221"/>
      <c r="D6" s="221"/>
      <c r="E6" s="221"/>
      <c r="F6" s="221"/>
      <c r="G6" s="221"/>
      <c r="H6" s="221"/>
      <c r="I6" s="221"/>
      <c r="J6" s="221"/>
      <c r="K6" s="221"/>
      <c r="L6" s="221"/>
      <c r="M6" s="221"/>
      <c r="N6" s="221"/>
      <c r="O6" s="48"/>
      <c r="P6" s="4"/>
      <c r="Q6" s="4"/>
      <c r="R6" s="4"/>
      <c r="S6" s="4"/>
      <c r="T6" s="80"/>
    </row>
    <row r="7" spans="1:27" ht="12.75" customHeight="1" x14ac:dyDescent="0.25">
      <c r="A7" s="4"/>
      <c r="B7" s="221"/>
      <c r="C7" s="221"/>
      <c r="D7" s="221"/>
      <c r="E7" s="221"/>
      <c r="F7" s="221"/>
      <c r="G7" s="221"/>
      <c r="H7" s="221"/>
      <c r="I7" s="221"/>
      <c r="J7" s="221"/>
      <c r="K7" s="221"/>
      <c r="L7" s="221"/>
      <c r="M7" s="221"/>
      <c r="N7" s="221"/>
      <c r="O7" s="43"/>
      <c r="P7" s="43"/>
      <c r="Q7" s="43"/>
      <c r="R7" s="43"/>
      <c r="S7" s="80"/>
      <c r="T7" s="80"/>
    </row>
    <row r="8" spans="1:27" ht="12.75" customHeight="1" x14ac:dyDescent="0.25">
      <c r="A8" s="4"/>
      <c r="B8" s="44" t="s">
        <v>2</v>
      </c>
      <c r="C8" s="245" t="s">
        <v>31</v>
      </c>
      <c r="D8" s="245"/>
      <c r="E8" s="245"/>
      <c r="F8" s="245"/>
      <c r="G8" s="245"/>
      <c r="H8" s="245"/>
      <c r="I8" s="245"/>
      <c r="J8" s="245"/>
      <c r="K8" s="245"/>
      <c r="L8" s="245"/>
      <c r="M8" s="245"/>
      <c r="N8" s="245"/>
      <c r="O8" s="105"/>
      <c r="P8" s="97" t="s">
        <v>38</v>
      </c>
      <c r="Q8" s="45" t="s">
        <v>3</v>
      </c>
      <c r="R8" s="35">
        <f>IF(Q8="",0,IF(Q8=P8,1,-1))</f>
        <v>1</v>
      </c>
      <c r="S8" s="80"/>
      <c r="T8" s="80"/>
    </row>
    <row r="9" spans="1:27" ht="12.75" customHeight="1" x14ac:dyDescent="0.25">
      <c r="A9" s="4"/>
      <c r="B9" s="44" t="s">
        <v>2</v>
      </c>
      <c r="C9" s="128" t="s">
        <v>41</v>
      </c>
      <c r="D9" s="105"/>
      <c r="E9" s="105"/>
      <c r="F9" s="105"/>
      <c r="G9" s="149"/>
      <c r="H9" s="149"/>
      <c r="I9" s="105"/>
      <c r="J9" s="105"/>
      <c r="K9" s="105"/>
      <c r="L9" s="105"/>
      <c r="M9" s="105"/>
      <c r="N9" s="105"/>
      <c r="O9" s="105"/>
      <c r="P9" s="97" t="s">
        <v>38</v>
      </c>
      <c r="Q9" s="45" t="s">
        <v>3</v>
      </c>
      <c r="R9" s="35">
        <f>IF(Q9="",0,IF(Q9=P9,1,-1))</f>
        <v>1</v>
      </c>
      <c r="S9" s="80"/>
      <c r="T9" s="80"/>
    </row>
    <row r="10" spans="1:27" ht="12.75" customHeight="1" x14ac:dyDescent="0.25">
      <c r="A10" s="4"/>
      <c r="B10" s="44" t="s">
        <v>2</v>
      </c>
      <c r="C10" s="105" t="s">
        <v>39</v>
      </c>
      <c r="D10" s="105"/>
      <c r="E10" s="105"/>
      <c r="F10" s="105"/>
      <c r="G10" s="149"/>
      <c r="H10" s="149"/>
      <c r="I10" s="105"/>
      <c r="J10" s="105"/>
      <c r="K10" s="105"/>
      <c r="L10" s="105"/>
      <c r="M10" s="105"/>
      <c r="N10" s="105"/>
      <c r="O10" s="105"/>
      <c r="P10" s="97" t="s">
        <v>38</v>
      </c>
      <c r="Q10" s="45" t="s">
        <v>3</v>
      </c>
      <c r="R10" s="35">
        <f t="shared" ref="R10:R11" si="0">IF(Q10="",0,IF(Q10=P10,1,-1))</f>
        <v>1</v>
      </c>
      <c r="S10" s="80"/>
      <c r="T10" s="80"/>
    </row>
    <row r="11" spans="1:27" ht="12.75" customHeight="1" x14ac:dyDescent="0.25">
      <c r="A11" s="4"/>
      <c r="B11" s="44" t="s">
        <v>2</v>
      </c>
      <c r="C11" s="105" t="s">
        <v>40</v>
      </c>
      <c r="D11" s="105"/>
      <c r="E11" s="105"/>
      <c r="F11" s="105"/>
      <c r="G11" s="149"/>
      <c r="H11" s="149"/>
      <c r="I11" s="105"/>
      <c r="J11" s="105"/>
      <c r="K11" s="105"/>
      <c r="L11" s="105"/>
      <c r="M11" s="105"/>
      <c r="N11" s="105"/>
      <c r="O11" s="105"/>
      <c r="P11" s="97" t="s">
        <v>38</v>
      </c>
      <c r="Q11" s="45" t="s">
        <v>3</v>
      </c>
      <c r="R11" s="35">
        <f t="shared" si="0"/>
        <v>1</v>
      </c>
      <c r="S11" s="80"/>
      <c r="T11" s="80"/>
    </row>
    <row r="12" spans="1:27" ht="9.75" customHeight="1" x14ac:dyDescent="0.25">
      <c r="A12" s="4"/>
      <c r="B12" s="44"/>
      <c r="C12" s="81"/>
      <c r="D12" s="81"/>
      <c r="E12" s="81"/>
      <c r="F12" s="81"/>
      <c r="G12" s="81"/>
      <c r="H12" s="81"/>
      <c r="I12" s="81"/>
      <c r="J12" s="81"/>
      <c r="K12" s="81"/>
      <c r="L12" s="81"/>
      <c r="M12" s="81"/>
      <c r="N12" s="105"/>
      <c r="O12" s="105"/>
      <c r="P12" s="105"/>
      <c r="Q12" s="105"/>
      <c r="R12" s="105"/>
      <c r="S12" s="80"/>
      <c r="T12" s="80"/>
    </row>
    <row r="13" spans="1:27" ht="27" customHeight="1" x14ac:dyDescent="0.25">
      <c r="A13" s="4"/>
      <c r="B13" s="44"/>
      <c r="C13" s="109" t="str">
        <f>IF(J13=0,"Spørgsmål om afgrænsning er ikke besvaret",IF(J13=1,"Projektet er omfattet af standardløsningen","Projektet er IKKE omfattet af standardløsningen"))</f>
        <v>Projektet er omfattet af standardløsningen</v>
      </c>
      <c r="D13" s="81"/>
      <c r="E13" s="81"/>
      <c r="F13" s="81"/>
      <c r="G13" s="81"/>
      <c r="H13" s="81"/>
      <c r="I13" s="81"/>
      <c r="J13" s="96">
        <f>MIN(R8:R11)</f>
        <v>1</v>
      </c>
      <c r="K13" s="81"/>
      <c r="L13" s="81"/>
      <c r="M13" s="81"/>
      <c r="N13" s="105"/>
      <c r="O13" s="105"/>
      <c r="P13" s="105"/>
      <c r="Q13" s="105"/>
      <c r="R13" s="105"/>
      <c r="S13" s="80"/>
      <c r="T13" s="80"/>
    </row>
    <row r="14" spans="1:27" ht="15.75" customHeight="1" x14ac:dyDescent="0.25">
      <c r="A14" s="4"/>
      <c r="B14" s="110"/>
      <c r="C14" s="48"/>
      <c r="D14" s="48"/>
      <c r="E14" s="48"/>
      <c r="F14" s="48"/>
      <c r="G14" s="48"/>
      <c r="H14" s="48"/>
      <c r="I14" s="48"/>
      <c r="J14" s="48"/>
      <c r="K14" s="111"/>
      <c r="L14" s="111"/>
      <c r="M14" s="4"/>
      <c r="N14" s="80"/>
      <c r="O14" s="80"/>
      <c r="P14" s="80"/>
      <c r="Q14" s="80"/>
      <c r="R14" s="80"/>
      <c r="S14" s="80"/>
      <c r="T14" s="80"/>
    </row>
    <row r="15" spans="1:27" s="113" customFormat="1" ht="18" customHeight="1" x14ac:dyDescent="0.25">
      <c r="A15" s="59"/>
      <c r="B15" s="246" t="s">
        <v>5</v>
      </c>
      <c r="C15" s="246"/>
      <c r="D15" s="246"/>
      <c r="E15" s="246"/>
      <c r="F15" s="246"/>
      <c r="G15" s="246"/>
      <c r="H15" s="246"/>
      <c r="I15" s="246"/>
      <c r="J15" s="246"/>
      <c r="K15" s="246"/>
      <c r="L15" s="112"/>
      <c r="M15" s="59"/>
      <c r="N15" s="100" t="s">
        <v>6</v>
      </c>
      <c r="O15" s="80"/>
      <c r="P15" s="80"/>
      <c r="Q15" s="80"/>
      <c r="R15" s="80"/>
      <c r="S15" s="80"/>
      <c r="T15" s="80"/>
      <c r="U15" s="31"/>
      <c r="V15" s="31"/>
      <c r="W15" s="31"/>
      <c r="X15" s="31"/>
      <c r="Y15" s="31"/>
      <c r="Z15" s="31"/>
      <c r="AA15" s="31"/>
    </row>
    <row r="16" spans="1:27" ht="18" x14ac:dyDescent="0.25">
      <c r="A16" s="4"/>
      <c r="B16" s="114"/>
      <c r="C16" s="102"/>
      <c r="D16" s="102"/>
      <c r="E16" s="102"/>
      <c r="F16" s="102"/>
      <c r="G16" s="151"/>
      <c r="H16" s="151"/>
      <c r="I16" s="114"/>
      <c r="J16" s="114"/>
      <c r="K16" s="115"/>
      <c r="L16" s="115"/>
      <c r="M16" s="4"/>
      <c r="N16" s="57" t="s">
        <v>23</v>
      </c>
      <c r="O16" s="44" t="e">
        <f>IF(J27="","",VLOOKUP('Tiltag 4'!J27,#REF!,2,FALSE))</f>
        <v>#REF!</v>
      </c>
      <c r="P16" s="57"/>
      <c r="Q16" s="105"/>
      <c r="R16" s="105"/>
      <c r="S16" s="133"/>
      <c r="T16" s="80"/>
    </row>
    <row r="17" spans="1:23" ht="18" x14ac:dyDescent="0.25">
      <c r="A17" s="4"/>
      <c r="B17" s="44" t="s">
        <v>24</v>
      </c>
      <c r="C17" s="238" t="s">
        <v>32</v>
      </c>
      <c r="D17" s="238"/>
      <c r="E17" s="238"/>
      <c r="F17" s="238"/>
      <c r="G17" s="238"/>
      <c r="H17" s="238"/>
      <c r="I17" s="239"/>
      <c r="J17" s="116" t="s">
        <v>30</v>
      </c>
      <c r="K17" s="115"/>
      <c r="L17" s="115"/>
      <c r="M17" s="4"/>
      <c r="N17" s="57" t="s">
        <v>15</v>
      </c>
      <c r="O17" s="95" t="e">
        <f>IF(J27="","-",IF(J17=#REF!,$I$24/$U$32/1000,IF(J17=#REF!,$G$24/$U$32/1000,"-")))</f>
        <v>#REF!</v>
      </c>
      <c r="P17" s="104" t="s">
        <v>7</v>
      </c>
      <c r="Q17" s="105"/>
      <c r="R17" s="105"/>
      <c r="S17" s="133"/>
      <c r="T17" s="80"/>
    </row>
    <row r="18" spans="1:23" ht="22.5" customHeight="1" x14ac:dyDescent="0.25">
      <c r="A18" s="4"/>
      <c r="B18" s="44"/>
      <c r="C18" s="102"/>
      <c r="D18" s="102"/>
      <c r="E18" s="102"/>
      <c r="F18" s="102"/>
      <c r="G18" s="148"/>
      <c r="H18" s="148"/>
      <c r="I18" s="82"/>
      <c r="J18" s="82"/>
      <c r="K18" s="82"/>
      <c r="L18" s="82"/>
      <c r="M18" s="4"/>
      <c r="N18" s="88"/>
      <c r="O18" s="83"/>
      <c r="P18" s="102"/>
      <c r="Q18" s="105"/>
      <c r="R18" s="105"/>
      <c r="S18" s="133"/>
      <c r="T18" s="80"/>
    </row>
    <row r="19" spans="1:23" ht="18" x14ac:dyDescent="0.25">
      <c r="A19" s="4"/>
      <c r="B19" s="44" t="s">
        <v>33</v>
      </c>
      <c r="C19" s="238" t="s">
        <v>49</v>
      </c>
      <c r="D19" s="238"/>
      <c r="E19" s="238"/>
      <c r="F19" s="238"/>
      <c r="G19" s="238"/>
      <c r="H19" s="238"/>
      <c r="I19" s="238"/>
      <c r="J19" s="82"/>
      <c r="K19" s="115"/>
      <c r="L19" s="115"/>
      <c r="M19" s="4"/>
      <c r="N19" s="89" t="s">
        <v>14</v>
      </c>
      <c r="O19" s="84" t="str">
        <f>IFERROR(VLOOKUP(J35,#REF!,3,FALSE),"")</f>
        <v/>
      </c>
      <c r="P19" s="104"/>
      <c r="Q19" s="105"/>
      <c r="R19" s="105"/>
      <c r="S19" s="133"/>
      <c r="T19" s="80"/>
    </row>
    <row r="20" spans="1:23" ht="18" customHeight="1" x14ac:dyDescent="0.25">
      <c r="A20" s="4"/>
      <c r="B20" s="114"/>
      <c r="C20" s="243" t="e">
        <f>IF(J17="","",IF(J17=#REF!,"Årligt antal","Antal"))</f>
        <v>#REF!</v>
      </c>
      <c r="D20" s="243"/>
      <c r="E20" s="244" t="e">
        <f>IF(J17="","",IF(J17=#REF!,"Varmebehov[kWh]","Årlige antal"))</f>
        <v>#REF!</v>
      </c>
      <c r="F20" s="244"/>
      <c r="G20" s="241"/>
      <c r="H20" s="241"/>
      <c r="I20" s="106" t="e">
        <f>IF(J17="","",IF(J17=#REF!,"Varmebehov[kWh]",""))</f>
        <v>#REF!</v>
      </c>
      <c r="J20" s="46"/>
      <c r="K20" s="115"/>
      <c r="L20" s="115"/>
      <c r="M20" s="4"/>
      <c r="N20" s="57" t="s">
        <v>13</v>
      </c>
      <c r="O20" s="95" t="e">
        <f>O17*U32/I40</f>
        <v>#REF!</v>
      </c>
      <c r="P20" s="104" t="s">
        <v>7</v>
      </c>
      <c r="Q20" s="105"/>
      <c r="R20" s="105"/>
      <c r="S20" s="133"/>
      <c r="T20" s="80"/>
    </row>
    <row r="21" spans="1:23" ht="18" x14ac:dyDescent="0.25">
      <c r="A21" s="4"/>
      <c r="B21" s="44"/>
      <c r="C21" s="242">
        <v>1000000</v>
      </c>
      <c r="D21" s="242"/>
      <c r="E21" s="248" t="e">
        <f>IF($J$17=#REF!,IF(M22="","",IF(AND(M22=#REF!,M21="Nej"),C21*#REF!,IF(AND(M22=#REF!,M21="Ja"),C21*#REF!,IF(AND(M22=#REF!,M21="Nej"),C21*#REF!,IF(AND(M22=#REF!,M21="Ja"),C21*#REF!,IF(AND(M22=#REF!,M21="Nej"),C21*#REF!,IF(AND(M22=#REF!,M21="Ja"),C21*#REF!,""))))))),IF($J$17=#REF!,IF(M22="","",IF(M22=#REF!,C21*#REF!,IF(M22=#REF!,C21*#REF!,"")))))</f>
        <v>#REF!</v>
      </c>
      <c r="F21" s="248"/>
      <c r="G21" s="241"/>
      <c r="H21" s="241"/>
      <c r="I21" s="93" t="e">
        <f>IF($J$17=#REF!,IF(AND(M22=#REF!,M21="Nej"),E21*#REF!,IF(AND(M22=#REF!,M21="Ja"),E21*#REF!,IF(AND(M22=#REF!,M21="Nej"),E21*#REF!,IF(AND(M22=#REF!,M21="Ja"),E21*#REF!,"")))))</f>
        <v>#REF!</v>
      </c>
      <c r="J21" s="46"/>
      <c r="K21" s="115"/>
      <c r="L21" s="115"/>
      <c r="M21" s="145" t="s">
        <v>3</v>
      </c>
      <c r="N21" s="57"/>
      <c r="O21" s="95"/>
      <c r="P21" s="129"/>
      <c r="Q21" s="130"/>
      <c r="R21" s="130"/>
      <c r="S21" s="133"/>
      <c r="T21" s="80"/>
    </row>
    <row r="22" spans="1:23" ht="18.75" thickBot="1" x14ac:dyDescent="0.3">
      <c r="A22" s="4"/>
      <c r="B22" s="44"/>
      <c r="C22" s="93" t="s">
        <v>37</v>
      </c>
      <c r="D22" s="240" t="s">
        <v>46</v>
      </c>
      <c r="E22" s="240"/>
      <c r="F22" s="136"/>
      <c r="G22" s="241"/>
      <c r="H22" s="241"/>
      <c r="I22" s="93" t="e">
        <f>IF($J$17=#REF!,IF(AND(C22=#REF!,F22="Nej"),G22*#REF!,IF(AND(C22=#REF!,F22="Ja"),G22*#REF!,IF(AND(C22=#REF!,F22="Nej"),G22*#REF!,IF(AND(C22=#REF!,F22="Ja"),G22*#REF!,"")))))</f>
        <v>#REF!</v>
      </c>
      <c r="J22" s="46"/>
      <c r="K22" s="115"/>
      <c r="L22" s="115"/>
      <c r="M22" s="155" t="s">
        <v>37</v>
      </c>
      <c r="N22" s="54" t="s">
        <v>42</v>
      </c>
      <c r="O22" s="132" t="s">
        <v>43</v>
      </c>
      <c r="P22" s="60"/>
      <c r="Q22" s="60"/>
      <c r="R22" s="58"/>
      <c r="S22" s="133"/>
      <c r="T22" s="80"/>
    </row>
    <row r="23" spans="1:23" ht="18.75" thickBot="1" x14ac:dyDescent="0.3">
      <c r="A23" s="4"/>
      <c r="B23" s="44"/>
      <c r="C23" s="93" t="s">
        <v>37</v>
      </c>
      <c r="D23" s="240"/>
      <c r="E23" s="240"/>
      <c r="F23" s="136"/>
      <c r="G23" s="241"/>
      <c r="H23" s="241"/>
      <c r="I23" s="93" t="e">
        <f>IF($J$17=#REF!,IF(AND(C23=#REF!,F23="Nej"),G23*#REF!,IF(AND(C23=#REF!,F23="Ja"),G23*#REF!,IF(AND(C23=#REF!,F23="Nej"),G23*#REF!,IF(AND(C23=#REF!,F23="Ja"),G23*#REF!,"")))))</f>
        <v>#REF!</v>
      </c>
      <c r="J23" s="46"/>
      <c r="K23" s="115"/>
      <c r="L23" s="115"/>
      <c r="M23" s="4"/>
      <c r="N23" s="90" t="s">
        <v>25</v>
      </c>
      <c r="O23" s="91" t="str">
        <f>IFERROR(IF(AND(O17="-",O20="-"),"-",O17-O20),"-")</f>
        <v>-</v>
      </c>
      <c r="P23" s="247" t="s">
        <v>7</v>
      </c>
      <c r="Q23" s="247"/>
      <c r="R23" s="247"/>
      <c r="S23" s="134"/>
      <c r="T23" s="80"/>
    </row>
    <row r="24" spans="1:23" ht="18" customHeight="1" x14ac:dyDescent="0.25">
      <c r="A24" s="4"/>
      <c r="B24" s="44"/>
      <c r="C24" s="85"/>
      <c r="D24" s="106"/>
      <c r="E24" s="106"/>
      <c r="F24" s="106"/>
      <c r="G24" s="93" t="e">
        <f>IF(J17=#REF!,SUM(G21:H23),"")</f>
        <v>#REF!</v>
      </c>
      <c r="H24" s="123"/>
      <c r="I24" s="144" t="e">
        <f>IF(J17=#REF!,SUM(I21:I23),"")</f>
        <v>#REF!</v>
      </c>
      <c r="J24" s="143"/>
      <c r="K24" s="115"/>
      <c r="L24" s="115"/>
      <c r="M24" s="4"/>
      <c r="N24" s="80"/>
      <c r="O24" s="80"/>
      <c r="P24" s="80"/>
      <c r="Q24" s="80"/>
      <c r="R24" s="80"/>
      <c r="S24" s="80"/>
      <c r="T24" s="80"/>
    </row>
    <row r="25" spans="1:23" ht="18" customHeight="1" x14ac:dyDescent="0.25">
      <c r="A25" s="4"/>
      <c r="B25" s="44"/>
      <c r="C25" s="85"/>
      <c r="D25" s="85"/>
      <c r="E25" s="101"/>
      <c r="F25" s="101"/>
      <c r="G25" s="147"/>
      <c r="H25" s="147"/>
      <c r="I25" s="101"/>
      <c r="J25" s="101"/>
      <c r="K25" s="101"/>
      <c r="L25" s="101"/>
      <c r="M25" s="4"/>
      <c r="N25" s="86" t="s">
        <v>34</v>
      </c>
      <c r="O25" s="80"/>
      <c r="P25" s="80"/>
      <c r="Q25" s="80"/>
      <c r="R25" s="80"/>
      <c r="S25" s="80"/>
      <c r="T25" s="80"/>
    </row>
    <row r="26" spans="1:23" ht="24" customHeight="1" x14ac:dyDescent="0.25">
      <c r="A26" s="4"/>
      <c r="B26" s="44"/>
      <c r="C26" s="85"/>
      <c r="D26" s="85"/>
      <c r="E26" s="85"/>
      <c r="F26" s="85"/>
      <c r="G26" s="151"/>
      <c r="H26" s="151"/>
      <c r="I26" s="114"/>
      <c r="J26" s="114"/>
      <c r="K26" s="115"/>
      <c r="L26" s="115"/>
      <c r="M26" s="4"/>
      <c r="O26" s="80"/>
      <c r="P26" s="80"/>
      <c r="Q26" s="80"/>
      <c r="R26" s="80"/>
      <c r="S26" s="80"/>
      <c r="T26" s="80"/>
    </row>
    <row r="27" spans="1:23" ht="18" customHeight="1" x14ac:dyDescent="0.25">
      <c r="A27" s="4"/>
      <c r="B27" s="117" t="s">
        <v>35</v>
      </c>
      <c r="C27" s="236" t="s">
        <v>26</v>
      </c>
      <c r="D27" s="236"/>
      <c r="E27" s="236"/>
      <c r="F27" s="118"/>
      <c r="G27" s="119"/>
      <c r="H27" s="148"/>
      <c r="I27" s="103"/>
      <c r="J27" s="120" t="s">
        <v>10</v>
      </c>
      <c r="K27" s="46"/>
      <c r="L27" s="46"/>
      <c r="M27" s="4"/>
      <c r="N27" s="115"/>
      <c r="O27" s="115"/>
      <c r="P27" s="115"/>
      <c r="Q27" s="115"/>
      <c r="R27" s="115"/>
      <c r="S27" s="80"/>
      <c r="T27" s="80"/>
    </row>
    <row r="28" spans="1:23" ht="22.5" customHeight="1" x14ac:dyDescent="0.25">
      <c r="A28" s="4"/>
      <c r="B28" s="117"/>
      <c r="C28" s="117"/>
      <c r="D28" s="117"/>
      <c r="E28" s="117"/>
      <c r="F28" s="118"/>
      <c r="G28" s="119"/>
      <c r="H28" s="148"/>
      <c r="I28" s="102"/>
      <c r="J28" s="102"/>
      <c r="K28" s="102"/>
      <c r="L28" s="46"/>
      <c r="M28" s="4"/>
      <c r="N28" s="115"/>
      <c r="O28" s="115"/>
      <c r="P28" s="115"/>
      <c r="Q28" s="115"/>
      <c r="R28" s="115"/>
      <c r="S28" s="80"/>
      <c r="T28" s="80"/>
    </row>
    <row r="29" spans="1:23" ht="18" x14ac:dyDescent="0.25">
      <c r="A29" s="4"/>
      <c r="B29" s="117"/>
      <c r="C29" s="119"/>
      <c r="D29" s="119"/>
      <c r="E29" s="119"/>
      <c r="F29" s="119"/>
      <c r="G29" s="119"/>
      <c r="H29" s="119"/>
      <c r="I29" s="119"/>
      <c r="J29" s="119"/>
      <c r="K29" s="46"/>
      <c r="L29" s="46"/>
      <c r="M29" s="4"/>
      <c r="N29" s="119"/>
      <c r="O29" s="119"/>
      <c r="P29" s="119"/>
      <c r="Q29" s="119"/>
      <c r="R29" s="119"/>
      <c r="S29" s="80"/>
      <c r="T29" s="80"/>
    </row>
    <row r="30" spans="1:23" ht="24" customHeight="1" x14ac:dyDescent="0.25">
      <c r="A30" s="4"/>
      <c r="B30" s="150" t="s">
        <v>36</v>
      </c>
      <c r="C30" s="237" t="s">
        <v>47</v>
      </c>
      <c r="D30" s="237"/>
      <c r="E30" s="237"/>
      <c r="F30" s="237"/>
      <c r="G30" s="237"/>
      <c r="H30" s="237"/>
      <c r="I30" s="237"/>
      <c r="J30" s="237"/>
      <c r="K30" s="102"/>
      <c r="L30" s="102"/>
      <c r="M30" s="4"/>
      <c r="N30" s="115"/>
      <c r="O30" s="115"/>
      <c r="P30" s="115"/>
      <c r="Q30" s="115"/>
      <c r="R30" s="115"/>
      <c r="S30" s="80"/>
      <c r="T30" s="80"/>
    </row>
    <row r="31" spans="1:23" ht="21.75" customHeight="1" x14ac:dyDescent="0.25">
      <c r="A31" s="4"/>
      <c r="B31" s="150"/>
      <c r="C31" s="46"/>
      <c r="D31" s="46"/>
      <c r="E31" s="233"/>
      <c r="F31" s="233"/>
      <c r="G31" s="233"/>
      <c r="H31" s="150"/>
      <c r="I31" s="150"/>
      <c r="J31" s="150"/>
      <c r="K31" s="102"/>
      <c r="L31" s="102"/>
      <c r="M31" s="4"/>
      <c r="N31" s="119"/>
      <c r="O31" s="119"/>
      <c r="P31" s="119"/>
      <c r="Q31" s="119"/>
      <c r="R31" s="119"/>
      <c r="S31" s="80"/>
      <c r="T31" s="80"/>
      <c r="U31" s="228" t="s">
        <v>28</v>
      </c>
      <c r="V31" s="228"/>
      <c r="W31" s="228"/>
    </row>
    <row r="32" spans="1:23" ht="18" x14ac:dyDescent="0.25">
      <c r="A32" s="4"/>
      <c r="B32" s="150"/>
      <c r="C32" s="46"/>
      <c r="D32" s="46"/>
      <c r="E32" s="150"/>
      <c r="F32" s="153"/>
      <c r="G32" s="153"/>
      <c r="H32" s="150"/>
      <c r="I32" s="150"/>
      <c r="J32" s="233"/>
      <c r="K32" s="233"/>
      <c r="L32" s="102"/>
      <c r="M32" s="80"/>
      <c r="N32" s="115"/>
      <c r="O32" s="115"/>
      <c r="P32" s="115"/>
      <c r="Q32" s="115"/>
      <c r="R32" s="115"/>
      <c r="S32" s="80"/>
      <c r="T32" s="80"/>
      <c r="U32" s="227" t="e">
        <f>IF(OR(J33=""),"",#REF!)</f>
        <v>#REF!</v>
      </c>
      <c r="V32" s="227"/>
      <c r="W32" s="227"/>
    </row>
    <row r="33" spans="1:20" ht="18" x14ac:dyDescent="0.25">
      <c r="A33" s="4"/>
      <c r="B33" s="117" t="s">
        <v>48</v>
      </c>
      <c r="C33" s="234" t="s">
        <v>51</v>
      </c>
      <c r="D33" s="234"/>
      <c r="E33" s="234"/>
      <c r="F33" s="234"/>
      <c r="G33" s="234"/>
      <c r="H33" s="234"/>
      <c r="I33" s="235"/>
      <c r="J33" s="152">
        <v>1000</v>
      </c>
      <c r="K33" s="148"/>
      <c r="L33" s="117"/>
      <c r="M33" s="80"/>
      <c r="N33" s="115"/>
      <c r="O33" s="115"/>
      <c r="P33" s="115"/>
      <c r="Q33" s="115"/>
      <c r="R33" s="115"/>
      <c r="S33" s="80"/>
      <c r="T33" s="80"/>
    </row>
    <row r="34" spans="1:20" ht="18" x14ac:dyDescent="0.25">
      <c r="A34" s="80"/>
      <c r="B34" s="117"/>
      <c r="C34" s="119"/>
      <c r="D34" s="119"/>
      <c r="E34" s="119"/>
      <c r="F34" s="119"/>
      <c r="G34" s="119"/>
      <c r="H34" s="119"/>
      <c r="I34" s="119"/>
      <c r="J34" s="119"/>
      <c r="K34" s="102"/>
      <c r="L34" s="102"/>
      <c r="M34" s="80"/>
      <c r="N34" s="119"/>
      <c r="O34" s="119"/>
      <c r="P34" s="119"/>
      <c r="Q34" s="119"/>
      <c r="R34" s="119"/>
      <c r="S34" s="80"/>
      <c r="T34" s="80"/>
    </row>
    <row r="35" spans="1:20" ht="18" x14ac:dyDescent="0.25">
      <c r="A35" s="80"/>
      <c r="B35" s="117" t="s">
        <v>27</v>
      </c>
      <c r="C35" s="229" t="s">
        <v>29</v>
      </c>
      <c r="D35" s="229"/>
      <c r="E35" s="229"/>
      <c r="F35" s="229"/>
      <c r="G35" s="229"/>
      <c r="H35" s="229"/>
      <c r="I35" s="230"/>
      <c r="J35" s="126" t="s">
        <v>21</v>
      </c>
      <c r="K35" s="102"/>
      <c r="L35" s="102"/>
      <c r="M35" s="80"/>
      <c r="N35" s="115"/>
      <c r="O35" s="115"/>
      <c r="P35" s="115"/>
      <c r="Q35" s="115"/>
      <c r="R35" s="115"/>
      <c r="S35" s="80"/>
      <c r="T35" s="80"/>
    </row>
    <row r="36" spans="1:20" ht="18" x14ac:dyDescent="0.25">
      <c r="A36" s="80"/>
      <c r="B36" s="117"/>
      <c r="C36" s="139"/>
      <c r="D36" s="139"/>
      <c r="E36" s="139"/>
      <c r="F36" s="139"/>
      <c r="G36" s="139"/>
      <c r="H36" s="139"/>
      <c r="I36" s="137"/>
      <c r="J36" s="137"/>
      <c r="K36" s="121"/>
      <c r="L36" s="102"/>
      <c r="M36" s="80"/>
      <c r="N36" s="115"/>
      <c r="O36" s="115"/>
      <c r="P36" s="115"/>
      <c r="Q36" s="115"/>
      <c r="R36" s="115"/>
      <c r="S36" s="80"/>
      <c r="T36" s="80"/>
    </row>
    <row r="37" spans="1:20" ht="18" customHeight="1" x14ac:dyDescent="0.25">
      <c r="A37" s="80"/>
      <c r="B37" s="117"/>
      <c r="C37" s="231"/>
      <c r="D37" s="231"/>
      <c r="E37" s="231"/>
      <c r="F37" s="231"/>
      <c r="G37" s="231"/>
      <c r="H37" s="232"/>
      <c r="I37" s="127"/>
      <c r="J37" s="140" t="e">
        <f>IF(#REF!&gt;2,"",IF(J35="Fjernvarme",1,IF(I37="","",IF(J35='[1]Grise - regneark'!C28,"100%",I37))))</f>
        <v>#REF!</v>
      </c>
      <c r="K37" s="102"/>
      <c r="L37" s="102"/>
      <c r="M37" s="80"/>
      <c r="N37" s="115"/>
      <c r="O37" s="115"/>
      <c r="P37" s="115"/>
      <c r="Q37" s="115"/>
      <c r="R37" s="115"/>
      <c r="S37" s="80"/>
      <c r="T37" s="80"/>
    </row>
    <row r="38" spans="1:20" s="124" customFormat="1" ht="4.5" customHeight="1" x14ac:dyDescent="0.25">
      <c r="A38" s="122"/>
      <c r="B38" s="123"/>
      <c r="C38" s="137"/>
      <c r="D38" s="137"/>
      <c r="E38" s="137"/>
      <c r="F38" s="137"/>
      <c r="G38" s="137"/>
      <c r="H38" s="137"/>
      <c r="I38" s="137"/>
      <c r="J38" s="137"/>
      <c r="K38" s="82"/>
      <c r="L38" s="82"/>
      <c r="M38" s="122"/>
      <c r="N38" s="119"/>
      <c r="O38" s="119"/>
      <c r="P38" s="119"/>
      <c r="Q38" s="119"/>
      <c r="R38" s="119"/>
      <c r="S38" s="80"/>
      <c r="T38" s="80"/>
    </row>
    <row r="39" spans="1:20" ht="17.45" customHeight="1" x14ac:dyDescent="0.25">
      <c r="A39" s="80"/>
      <c r="B39" s="117" t="s">
        <v>50</v>
      </c>
      <c r="C39" s="154" t="e">
        <f>IF(#REF!&gt;2,"Størrelse/varmeydelse på nye varmekilde [kW]","")</f>
        <v>#REF!</v>
      </c>
      <c r="D39" s="154"/>
      <c r="E39" s="156"/>
      <c r="F39" s="156"/>
      <c r="G39" s="156"/>
      <c r="H39" s="156"/>
      <c r="I39" s="46"/>
      <c r="J39" s="146">
        <v>40</v>
      </c>
      <c r="K39" s="102"/>
      <c r="L39" s="102"/>
      <c r="M39" s="80"/>
      <c r="N39" s="115"/>
      <c r="O39" s="115"/>
      <c r="P39" s="115"/>
      <c r="Q39" s="115"/>
      <c r="R39" s="115"/>
      <c r="S39" s="80"/>
      <c r="T39" s="80"/>
    </row>
    <row r="40" spans="1:20" ht="18" x14ac:dyDescent="0.25">
      <c r="A40" s="80"/>
      <c r="B40" s="117"/>
      <c r="C40" s="141"/>
      <c r="D40" s="141"/>
      <c r="E40" s="225"/>
      <c r="F40" s="225"/>
      <c r="G40" s="225"/>
      <c r="H40" s="225"/>
      <c r="I40" s="226" t="e">
        <f>IF(OR(J35="",J33="",),"",VLOOKUP(J35,#REF!,2,FALSE))</f>
        <v>#REF!</v>
      </c>
      <c r="J40" s="226"/>
      <c r="K40" s="102"/>
      <c r="L40" s="102"/>
      <c r="M40" s="80"/>
      <c r="N40" s="115"/>
      <c r="O40" s="115"/>
      <c r="P40" s="115"/>
      <c r="Q40" s="115"/>
      <c r="R40" s="115"/>
      <c r="S40" s="80"/>
      <c r="T40" s="80"/>
    </row>
    <row r="41" spans="1:20" ht="18" x14ac:dyDescent="0.25">
      <c r="A41" s="80"/>
      <c r="B41" s="123"/>
      <c r="C41" s="141"/>
      <c r="D41" s="141"/>
      <c r="E41" s="142"/>
      <c r="F41" s="142"/>
      <c r="G41" s="142"/>
      <c r="H41" s="142"/>
      <c r="I41" s="138"/>
      <c r="J41" s="138"/>
      <c r="K41" s="82"/>
      <c r="L41" s="82"/>
      <c r="M41" s="80"/>
      <c r="N41" s="115"/>
      <c r="O41" s="115"/>
      <c r="P41" s="115"/>
      <c r="Q41" s="115"/>
      <c r="R41" s="115"/>
      <c r="S41" s="80"/>
      <c r="T41" s="80"/>
    </row>
    <row r="42" spans="1:20" ht="12.75" customHeight="1" x14ac:dyDescent="0.25">
      <c r="A42" s="80"/>
      <c r="B42" s="82"/>
      <c r="C42" s="135"/>
      <c r="D42" s="135"/>
      <c r="E42" s="135"/>
      <c r="F42" s="135"/>
      <c r="G42" s="135"/>
      <c r="H42" s="135"/>
      <c r="I42" s="135"/>
      <c r="J42" s="135"/>
      <c r="K42" s="82"/>
      <c r="L42" s="82"/>
      <c r="M42" s="80"/>
      <c r="N42" s="115"/>
      <c r="O42" s="115"/>
      <c r="P42" s="115"/>
      <c r="Q42" s="115"/>
      <c r="R42" s="115"/>
      <c r="S42" s="80"/>
      <c r="T42" s="80"/>
    </row>
    <row r="43" spans="1:20" ht="12.75" customHeight="1" x14ac:dyDescent="0.25">
      <c r="A43" s="80"/>
      <c r="B43" s="82"/>
      <c r="C43" s="135"/>
      <c r="D43" s="135"/>
      <c r="E43" s="135"/>
      <c r="F43" s="135"/>
      <c r="G43" s="135"/>
      <c r="H43" s="135"/>
      <c r="I43" s="135"/>
      <c r="J43" s="135"/>
      <c r="K43" s="82"/>
      <c r="L43" s="82"/>
      <c r="M43" s="80"/>
      <c r="N43" s="80"/>
      <c r="O43" s="80"/>
      <c r="P43" s="80"/>
      <c r="Q43" s="80"/>
      <c r="R43" s="80"/>
      <c r="S43" s="80"/>
      <c r="T43" s="80"/>
    </row>
    <row r="44" spans="1:20" ht="12.75" customHeight="1" x14ac:dyDescent="0.25">
      <c r="A44" s="80"/>
      <c r="B44" s="82"/>
      <c r="C44" s="82"/>
      <c r="D44" s="82"/>
      <c r="E44" s="82"/>
      <c r="F44" s="82"/>
      <c r="G44" s="82"/>
      <c r="H44" s="82"/>
      <c r="I44" s="135"/>
      <c r="J44" s="135"/>
      <c r="K44" s="82"/>
      <c r="L44" s="82"/>
      <c r="M44" s="80"/>
      <c r="N44" s="80"/>
      <c r="O44" s="80"/>
      <c r="P44" s="80"/>
      <c r="Q44" s="80"/>
      <c r="R44" s="80"/>
      <c r="S44" s="80"/>
      <c r="T44" s="80"/>
    </row>
    <row r="45" spans="1:20" ht="12.75" customHeight="1" x14ac:dyDescent="0.25">
      <c r="A45" s="80"/>
      <c r="B45" s="82"/>
      <c r="C45" s="82"/>
      <c r="D45" s="82"/>
      <c r="E45" s="82"/>
      <c r="F45" s="82"/>
      <c r="G45" s="82"/>
      <c r="H45" s="82"/>
      <c r="I45" s="135"/>
      <c r="J45" s="135"/>
      <c r="K45" s="82"/>
      <c r="L45" s="82"/>
      <c r="M45" s="80"/>
      <c r="N45" s="80"/>
      <c r="O45" s="80"/>
      <c r="P45" s="80"/>
      <c r="Q45" s="80"/>
      <c r="R45" s="80"/>
      <c r="S45" s="80"/>
      <c r="T45" s="80"/>
    </row>
    <row r="46" spans="1:20" ht="12.75" customHeight="1" x14ac:dyDescent="0.25">
      <c r="A46" s="80"/>
      <c r="B46" s="82"/>
      <c r="C46" s="82"/>
      <c r="D46" s="82"/>
      <c r="E46" s="82"/>
      <c r="F46" s="82"/>
      <c r="G46" s="82"/>
      <c r="H46" s="82"/>
      <c r="I46" s="135"/>
      <c r="J46" s="135"/>
      <c r="K46" s="82"/>
      <c r="L46" s="82"/>
      <c r="M46" s="80"/>
      <c r="N46" s="80"/>
      <c r="O46" s="80"/>
      <c r="P46" s="80"/>
      <c r="Q46" s="80"/>
      <c r="R46" s="80"/>
      <c r="S46" s="80"/>
      <c r="T46" s="80"/>
    </row>
    <row r="47" spans="1:20" ht="12.75" customHeight="1" x14ac:dyDescent="0.25">
      <c r="A47" s="80"/>
      <c r="B47" s="82"/>
      <c r="C47" s="82"/>
      <c r="D47" s="82"/>
      <c r="E47" s="82"/>
      <c r="F47" s="82"/>
      <c r="G47" s="82"/>
      <c r="H47" s="82"/>
      <c r="I47" s="82"/>
      <c r="J47" s="82"/>
      <c r="K47" s="82"/>
      <c r="L47" s="82"/>
      <c r="M47" s="80"/>
      <c r="N47" s="80"/>
      <c r="O47" s="80"/>
      <c r="P47" s="80"/>
      <c r="Q47" s="80"/>
      <c r="R47" s="80"/>
      <c r="S47" s="80"/>
      <c r="T47" s="80"/>
    </row>
    <row r="48" spans="1:20" ht="12.75" customHeight="1" x14ac:dyDescent="0.25">
      <c r="A48" s="80"/>
      <c r="B48" s="82"/>
      <c r="C48" s="82"/>
      <c r="D48" s="82"/>
      <c r="E48" s="82"/>
      <c r="F48" s="82"/>
      <c r="G48" s="82"/>
      <c r="H48" s="82"/>
      <c r="I48" s="82"/>
      <c r="J48" s="82"/>
      <c r="K48" s="82"/>
      <c r="L48" s="82"/>
      <c r="M48" s="80"/>
      <c r="N48" s="80"/>
      <c r="O48" s="80"/>
      <c r="P48" s="80"/>
      <c r="Q48" s="80"/>
      <c r="R48" s="80"/>
      <c r="S48" s="80"/>
      <c r="T48" s="80"/>
    </row>
    <row r="49" spans="1:20" ht="12.75" customHeight="1" x14ac:dyDescent="0.25">
      <c r="A49" s="80"/>
      <c r="B49" s="82"/>
      <c r="C49" s="82"/>
      <c r="D49" s="82"/>
      <c r="E49" s="82"/>
      <c r="F49" s="82"/>
      <c r="G49" s="82"/>
      <c r="H49" s="82"/>
      <c r="I49" s="82"/>
      <c r="J49" s="82"/>
      <c r="K49" s="82"/>
      <c r="L49" s="82"/>
      <c r="M49" s="80"/>
      <c r="N49" s="80"/>
      <c r="O49" s="80"/>
      <c r="P49" s="80"/>
      <c r="Q49" s="80"/>
      <c r="R49" s="80"/>
      <c r="S49" s="80"/>
      <c r="T49" s="80"/>
    </row>
    <row r="50" spans="1:20" ht="12.75" customHeight="1" x14ac:dyDescent="0.25">
      <c r="A50" s="80"/>
      <c r="B50" s="82"/>
      <c r="C50" s="82"/>
      <c r="D50" s="82"/>
      <c r="E50" s="82"/>
      <c r="F50" s="82"/>
      <c r="G50" s="82"/>
      <c r="H50" s="82"/>
      <c r="I50" s="82"/>
      <c r="J50" s="82"/>
      <c r="K50" s="82"/>
      <c r="L50" s="82"/>
      <c r="M50" s="80"/>
      <c r="N50" s="80"/>
      <c r="O50" s="80"/>
      <c r="P50" s="80"/>
      <c r="Q50" s="80"/>
      <c r="R50" s="80"/>
      <c r="S50" s="80"/>
      <c r="T50" s="80"/>
    </row>
    <row r="51" spans="1:20" ht="12.75" customHeight="1" x14ac:dyDescent="0.25">
      <c r="A51" s="98"/>
      <c r="B51" s="98"/>
      <c r="C51" s="98"/>
      <c r="D51" s="98"/>
      <c r="E51" s="98"/>
      <c r="F51" s="98"/>
      <c r="G51" s="98"/>
      <c r="H51" s="98"/>
      <c r="I51" s="98"/>
      <c r="J51" s="98"/>
      <c r="K51" s="98"/>
      <c r="L51" s="98"/>
      <c r="M51" s="98"/>
      <c r="N51" s="80"/>
      <c r="O51" s="80"/>
      <c r="P51" s="80"/>
      <c r="Q51" s="80"/>
      <c r="R51" s="80"/>
      <c r="S51" s="98"/>
      <c r="T51" s="80"/>
    </row>
    <row r="52" spans="1:20" ht="12.75" customHeight="1" x14ac:dyDescent="0.25">
      <c r="A52" s="42"/>
      <c r="B52" s="42"/>
      <c r="C52" s="42"/>
      <c r="D52" s="42"/>
      <c r="E52" s="42"/>
      <c r="F52" s="42"/>
      <c r="G52" s="42"/>
      <c r="H52" s="42"/>
      <c r="I52" s="42"/>
      <c r="J52" s="42"/>
      <c r="K52" s="42"/>
      <c r="L52" s="42"/>
      <c r="M52" s="42"/>
      <c r="N52" s="42"/>
      <c r="O52" s="42"/>
      <c r="P52" s="42"/>
      <c r="Q52" s="42"/>
      <c r="R52" s="42"/>
      <c r="S52" s="42"/>
      <c r="T52" s="80"/>
    </row>
    <row r="53" spans="1:20" ht="12.75" customHeight="1" x14ac:dyDescent="0.25">
      <c r="A53" s="42"/>
      <c r="B53" s="42"/>
      <c r="C53" s="42"/>
      <c r="D53" s="42"/>
      <c r="E53" s="42"/>
      <c r="F53" s="42"/>
      <c r="G53" s="42"/>
      <c r="H53" s="42"/>
      <c r="I53" s="42"/>
      <c r="J53" s="42"/>
      <c r="K53" s="42"/>
      <c r="L53" s="42"/>
      <c r="M53" s="42"/>
      <c r="N53" s="42"/>
      <c r="O53" s="42"/>
      <c r="P53" s="42"/>
      <c r="Q53" s="42"/>
      <c r="R53" s="42"/>
      <c r="S53" s="42"/>
      <c r="T53" s="80"/>
    </row>
    <row r="54" spans="1:20" ht="12.75" customHeight="1" x14ac:dyDescent="0.25">
      <c r="A54" s="42"/>
      <c r="B54" s="42"/>
      <c r="C54" s="42"/>
      <c r="D54" s="42"/>
      <c r="E54" s="42"/>
      <c r="F54" s="42"/>
      <c r="G54" s="42"/>
      <c r="H54" s="42"/>
      <c r="I54" s="42"/>
      <c r="J54" s="42"/>
      <c r="K54" s="42"/>
      <c r="L54" s="42"/>
      <c r="M54" s="42"/>
      <c r="N54" s="42"/>
      <c r="O54" s="42"/>
      <c r="P54" s="42"/>
      <c r="Q54" s="42"/>
      <c r="R54" s="42"/>
      <c r="S54" s="42"/>
      <c r="T54" s="80"/>
    </row>
    <row r="55" spans="1:20" ht="12.75" customHeight="1" x14ac:dyDescent="0.25">
      <c r="A55" s="42"/>
      <c r="B55" s="42"/>
      <c r="C55" s="42"/>
      <c r="D55" s="42"/>
      <c r="E55" s="42"/>
      <c r="F55" s="42"/>
      <c r="G55" s="42"/>
      <c r="H55" s="42"/>
      <c r="I55" s="42"/>
      <c r="J55" s="42"/>
      <c r="K55" s="42"/>
      <c r="L55" s="42"/>
      <c r="M55" s="42"/>
      <c r="N55" s="42"/>
      <c r="O55" s="42"/>
      <c r="P55" s="42"/>
      <c r="Q55" s="42"/>
      <c r="R55" s="42"/>
      <c r="S55" s="42"/>
      <c r="T55" s="80"/>
    </row>
    <row r="56" spans="1:20" ht="12.75" customHeight="1" x14ac:dyDescent="0.25">
      <c r="A56" s="42"/>
      <c r="B56" s="42"/>
      <c r="C56" s="42"/>
      <c r="D56" s="42"/>
      <c r="E56" s="42"/>
      <c r="F56" s="42"/>
      <c r="G56" s="42"/>
      <c r="H56" s="42"/>
      <c r="I56" s="42"/>
      <c r="J56" s="42"/>
      <c r="K56" s="42"/>
      <c r="L56" s="42"/>
      <c r="M56" s="42"/>
      <c r="N56" s="42"/>
      <c r="O56" s="42"/>
      <c r="P56" s="42"/>
      <c r="Q56" s="42"/>
      <c r="R56" s="42"/>
      <c r="S56" s="42"/>
      <c r="T56" s="80"/>
    </row>
    <row r="57" spans="1:20" ht="12.75" customHeight="1" x14ac:dyDescent="0.25">
      <c r="A57" s="42"/>
      <c r="B57" s="42"/>
      <c r="C57" s="42"/>
      <c r="D57" s="42"/>
      <c r="E57" s="42"/>
      <c r="F57" s="42"/>
      <c r="G57" s="42"/>
      <c r="H57" s="42"/>
      <c r="I57" s="42"/>
      <c r="J57" s="42"/>
      <c r="K57" s="42"/>
      <c r="L57" s="42"/>
      <c r="M57" s="42"/>
      <c r="N57" s="42"/>
      <c r="O57" s="42"/>
      <c r="P57" s="42"/>
      <c r="Q57" s="42"/>
      <c r="R57" s="42"/>
      <c r="S57" s="42"/>
      <c r="T57" s="80"/>
    </row>
    <row r="58" spans="1:20" ht="12.75" customHeight="1" x14ac:dyDescent="0.25">
      <c r="A58" s="42"/>
      <c r="B58" s="42"/>
      <c r="C58" s="42"/>
      <c r="D58" s="42"/>
      <c r="E58" s="42"/>
      <c r="F58" s="42"/>
      <c r="G58" s="42"/>
      <c r="H58" s="42"/>
      <c r="I58" s="42"/>
      <c r="J58" s="42"/>
      <c r="K58" s="42"/>
      <c r="L58" s="42"/>
      <c r="M58" s="42"/>
      <c r="N58" s="42"/>
      <c r="O58" s="42"/>
      <c r="P58" s="42"/>
      <c r="Q58" s="42"/>
      <c r="R58" s="42"/>
      <c r="S58" s="42"/>
      <c r="T58" s="80"/>
    </row>
    <row r="59" spans="1:20" ht="12.75" customHeight="1" x14ac:dyDescent="0.25">
      <c r="A59" s="42"/>
      <c r="B59" s="42"/>
      <c r="C59" s="42"/>
      <c r="D59" s="42"/>
      <c r="E59" s="42"/>
      <c r="F59" s="42"/>
      <c r="G59" s="42"/>
      <c r="H59" s="42"/>
      <c r="I59" s="42"/>
      <c r="J59" s="42"/>
      <c r="K59" s="42"/>
      <c r="L59" s="42"/>
      <c r="M59" s="42"/>
      <c r="N59" s="42"/>
      <c r="O59" s="42"/>
      <c r="P59" s="42"/>
      <c r="Q59" s="42"/>
      <c r="R59" s="42"/>
      <c r="S59" s="42"/>
      <c r="T59" s="80"/>
    </row>
    <row r="60" spans="1:20" ht="12.75" customHeight="1" x14ac:dyDescent="0.25">
      <c r="A60" s="42"/>
      <c r="B60" s="42"/>
      <c r="C60" s="42"/>
      <c r="D60" s="42"/>
      <c r="E60" s="42"/>
      <c r="F60" s="42"/>
      <c r="G60" s="42"/>
      <c r="H60" s="42"/>
      <c r="I60" s="42"/>
      <c r="J60" s="42"/>
      <c r="K60" s="42"/>
      <c r="L60" s="42"/>
      <c r="M60" s="42"/>
      <c r="N60" s="42"/>
      <c r="O60" s="42"/>
      <c r="P60" s="42"/>
      <c r="Q60" s="42"/>
      <c r="R60" s="42"/>
      <c r="S60" s="42"/>
      <c r="T60" s="80"/>
    </row>
    <row r="61" spans="1:20" ht="12.75" customHeight="1" x14ac:dyDescent="0.25">
      <c r="A61" s="42"/>
      <c r="B61" s="42"/>
      <c r="C61" s="42"/>
      <c r="D61" s="42"/>
      <c r="E61" s="42"/>
      <c r="F61" s="42"/>
      <c r="G61" s="42"/>
      <c r="H61" s="42"/>
      <c r="I61" s="42"/>
      <c r="J61" s="42"/>
      <c r="K61" s="42"/>
      <c r="L61" s="42"/>
      <c r="M61" s="42"/>
      <c r="N61" s="42"/>
      <c r="O61" s="42"/>
      <c r="P61" s="42"/>
      <c r="Q61" s="42"/>
      <c r="R61" s="42"/>
      <c r="S61" s="42"/>
      <c r="T61" s="80"/>
    </row>
    <row r="62" spans="1:20" ht="12.75" customHeight="1" x14ac:dyDescent="0.25">
      <c r="A62" s="42"/>
      <c r="B62" s="42"/>
      <c r="C62" s="42"/>
      <c r="D62" s="42"/>
      <c r="E62" s="42"/>
      <c r="F62" s="42"/>
      <c r="G62" s="42"/>
      <c r="H62" s="42"/>
      <c r="I62" s="42"/>
      <c r="J62" s="42"/>
      <c r="K62" s="42"/>
      <c r="L62" s="42"/>
      <c r="M62" s="42"/>
      <c r="N62" s="42"/>
      <c r="O62" s="42"/>
      <c r="P62" s="42"/>
      <c r="Q62" s="42"/>
      <c r="R62" s="42"/>
      <c r="S62" s="42"/>
      <c r="T62" s="80"/>
    </row>
    <row r="63" spans="1:20" ht="12.75" customHeight="1" x14ac:dyDescent="0.25">
      <c r="A63" s="42"/>
      <c r="B63" s="42"/>
      <c r="C63" s="42"/>
      <c r="D63" s="42"/>
      <c r="E63" s="42"/>
      <c r="F63" s="42"/>
      <c r="G63" s="42"/>
      <c r="H63" s="42"/>
      <c r="I63" s="42"/>
      <c r="J63" s="42"/>
      <c r="K63" s="42"/>
      <c r="L63" s="42"/>
      <c r="M63" s="42"/>
      <c r="N63" s="42"/>
      <c r="O63" s="42"/>
      <c r="P63" s="42"/>
      <c r="Q63" s="42"/>
      <c r="R63" s="42"/>
      <c r="S63" s="80"/>
      <c r="T63" s="80"/>
    </row>
  </sheetData>
  <sheetProtection selectLockedCells="1"/>
  <protectedRanges>
    <protectedRange sqref="I37" name="Område7"/>
    <protectedRange sqref="J39 E40:H40" name="Område1"/>
    <protectedRange sqref="V32 J33 F32:G32" name="Område2"/>
    <protectedRange sqref="J35" name="Område3"/>
    <protectedRange sqref="J27" name="Område4"/>
    <protectedRange sqref="M21:M22 C21:C23 D22:F23" name="Område5"/>
    <protectedRange sqref="J17" name="Område6"/>
  </protectedRanges>
  <mergeCells count="28">
    <mergeCell ref="B6:N7"/>
    <mergeCell ref="C8:N8"/>
    <mergeCell ref="B15:K15"/>
    <mergeCell ref="B2:O4"/>
    <mergeCell ref="P23:R23"/>
    <mergeCell ref="D22:E22"/>
    <mergeCell ref="E21:F21"/>
    <mergeCell ref="C27:E27"/>
    <mergeCell ref="C30:J30"/>
    <mergeCell ref="C19:I19"/>
    <mergeCell ref="C17:I17"/>
    <mergeCell ref="D23:E23"/>
    <mergeCell ref="G23:H23"/>
    <mergeCell ref="G22:H22"/>
    <mergeCell ref="C21:D21"/>
    <mergeCell ref="C20:D20"/>
    <mergeCell ref="G20:H20"/>
    <mergeCell ref="G21:H21"/>
    <mergeCell ref="E20:F20"/>
    <mergeCell ref="E40:H40"/>
    <mergeCell ref="I40:J40"/>
    <mergeCell ref="U32:W32"/>
    <mergeCell ref="U31:W31"/>
    <mergeCell ref="C35:I35"/>
    <mergeCell ref="C37:H37"/>
    <mergeCell ref="J32:K32"/>
    <mergeCell ref="E31:G31"/>
    <mergeCell ref="C33:I33"/>
  </mergeCells>
  <conditionalFormatting sqref="C20:C21 C22:D23 F22:G23">
    <cfRule type="expression" dxfId="41" priority="55">
      <formula>$J$17=""</formula>
    </cfRule>
  </conditionalFormatting>
  <conditionalFormatting sqref="C40:E40">
    <cfRule type="expression" dxfId="37" priority="2">
      <formula>$J$35=""</formula>
    </cfRule>
  </conditionalFormatting>
  <conditionalFormatting sqref="C39:H39">
    <cfRule type="expression" dxfId="36" priority="32">
      <formula>$J$35=""</formula>
    </cfRule>
  </conditionalFormatting>
  <conditionalFormatting sqref="E20:E21">
    <cfRule type="expression" dxfId="34" priority="54">
      <formula>$J$17=""</formula>
    </cfRule>
  </conditionalFormatting>
  <conditionalFormatting sqref="E21 D24:H24 M21:M22 C21:C24 D22:D23 F22:G23 C25:L25">
    <cfRule type="expression" dxfId="33" priority="49">
      <formula>$J$17=""</formula>
    </cfRule>
  </conditionalFormatting>
  <conditionalFormatting sqref="E21">
    <cfRule type="expression" dxfId="32" priority="46">
      <formula>$J$17=#REF!</formula>
    </cfRule>
    <cfRule type="expression" dxfId="31" priority="45">
      <formula>$J$17=#REF!</formula>
    </cfRule>
    <cfRule type="expression" dxfId="30" priority="62">
      <formula>$J$17=#REF!</formula>
    </cfRule>
    <cfRule type="expression" dxfId="29" priority="64">
      <formula>$E$21=#REF!</formula>
    </cfRule>
    <cfRule type="expression" dxfId="28" priority="63">
      <formula>$J$17=#REF!</formula>
    </cfRule>
    <cfRule type="expression" dxfId="27" priority="59">
      <formula>$J$17=#REF!</formula>
    </cfRule>
    <cfRule type="expression" dxfId="26" priority="58">
      <formula>$J$17=#REF!</formula>
    </cfRule>
    <cfRule type="expression" dxfId="25" priority="52">
      <formula>$G$22:$H$23=0</formula>
    </cfRule>
    <cfRule type="expression" priority="48">
      <formula>$J$17=#REF!</formula>
    </cfRule>
    <cfRule type="expression" dxfId="24" priority="50">
      <formula>$J$17=""</formula>
    </cfRule>
    <cfRule type="expression" dxfId="23" priority="47">
      <formula>$J$17=#REF!</formula>
    </cfRule>
    <cfRule type="expression" dxfId="22" priority="66">
      <formula>$J$17=#REF!</formula>
    </cfRule>
  </conditionalFormatting>
  <conditionalFormatting sqref="E21:F21 I21">
    <cfRule type="expression" dxfId="21" priority="16">
      <formula>$J$17="CHR"</formula>
    </cfRule>
  </conditionalFormatting>
  <conditionalFormatting sqref="E21:F21">
    <cfRule type="expression" dxfId="20" priority="17">
      <formula>$J$17="Årsrapport"</formula>
    </cfRule>
  </conditionalFormatting>
  <conditionalFormatting sqref="G20:G21">
    <cfRule type="expression" dxfId="19" priority="7">
      <formula>$J$17=""</formula>
    </cfRule>
    <cfRule type="expression" dxfId="18" priority="5">
      <formula>$J$17=""</formula>
    </cfRule>
    <cfRule type="expression" dxfId="17" priority="6">
      <formula>$G$23=0</formula>
    </cfRule>
  </conditionalFormatting>
  <conditionalFormatting sqref="G23">
    <cfRule type="expression" dxfId="16" priority="51">
      <formula>$G$23=0</formula>
    </cfRule>
  </conditionalFormatting>
  <conditionalFormatting sqref="I21">
    <cfRule type="expression" dxfId="13" priority="41">
      <formula>$J$17=#REF!</formula>
    </cfRule>
    <cfRule type="expression" dxfId="12" priority="36">
      <formula>$J$17=""</formula>
    </cfRule>
    <cfRule type="expression" priority="42">
      <formula>$J$17=#REF!</formula>
    </cfRule>
  </conditionalFormatting>
  <conditionalFormatting sqref="I37:J37">
    <cfRule type="expression" dxfId="8" priority="24">
      <formula>$J$35=""</formula>
    </cfRule>
  </conditionalFormatting>
  <conditionalFormatting sqref="J37">
    <cfRule type="expression" dxfId="6" priority="31">
      <formula>$J$35=""</formula>
    </cfRule>
    <cfRule type="expression" dxfId="4" priority="25">
      <formula>$J$35="Brændselskedel"</formula>
    </cfRule>
  </conditionalFormatting>
  <conditionalFormatting sqref="J39 C41:J41">
    <cfRule type="expression" dxfId="3" priority="67">
      <formula>$J$35=""</formula>
    </cfRule>
  </conditionalFormatting>
  <conditionalFormatting sqref="J39">
    <cfRule type="expression" dxfId="1" priority="21">
      <formula>#REF!&gt;2</formula>
    </cfRule>
  </conditionalFormatting>
  <conditionalFormatting sqref="M21:M22">
    <cfRule type="expression" dxfId="0" priority="53">
      <formula>$J$17=""</formula>
    </cfRule>
  </conditionalFormatting>
  <dataValidations count="6">
    <dataValidation type="decimal" allowBlank="1" showInputMessage="1" showErrorMessage="1" sqref="E40:H40" xr:uid="{00000000-0002-0000-0300-000000000000}">
      <formula1>0.5</formula1>
      <formula2>1.05</formula2>
    </dataValidation>
    <dataValidation allowBlank="1" showErrorMessage="1" prompt="Her indtastes optælling af specifikke samlede antal lyskilder, og ikke antal lamper/lysarmaturer. Hvis der f.eks, er to, tre eller fire lyskilder i en lampe/lysaramtur, så skal der optælles hhv. to, tre eller fire lyskilder." sqref="G16:J16 G26:J26 G24 I20:I24" xr:uid="{00000000-0002-0000-0300-000001000000}"/>
    <dataValidation allowBlank="1" showErrorMessage="1" sqref="C17:C19" xr:uid="{00000000-0002-0000-0300-000002000000}"/>
    <dataValidation type="whole" allowBlank="1" showInputMessage="1" showErrorMessage="1" prompt="Indtast årgang for eksisterende kedel/ kalorifer. Årstallet kan typisk findes på kedlens mærkeplade. Hvis ansøger har to kedler eller kalorifer med samme brændsel kan en gennemsnit af årstallet benyttes" sqref="F32:G32" xr:uid="{00000000-0002-0000-0300-000003000000}">
      <formula1>1950</formula1>
      <formula2>2020</formula2>
    </dataValidation>
    <dataValidation type="list" allowBlank="1" showInputMessage="1" showErrorMessage="1" sqref="Q8:Q11 J27 J35" xr:uid="{00000000-0002-0000-0300-000004000000}">
      <formula1>#REF!</formula1>
    </dataValidation>
    <dataValidation type="list" allowBlank="1" showErrorMessage="1" error="Der kan indtastes værdier mellem 0 og 24" sqref="J17" xr:uid="{00000000-0002-0000-0300-000005000000}">
      <formula1>#REF!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5" id="{32E57E0F-B6D1-4E9C-B0AE-312D1A431A59}">
            <xm:f>$J$17='\Users\B130824\Downloads\[bilag_5_-_standardloesning_for_udskiftning_af_braendselskedler_i_stalde_120822 (3).xlsx]Grise - regneark'!#REF!</xm:f>
            <x14:dxf/>
          </x14:cfRule>
          <xm:sqref>C21 M21:M22 C22:D23 F22:F23</xm:sqref>
        </x14:conditionalFormatting>
        <x14:conditionalFormatting xmlns:xm="http://schemas.microsoft.com/office/excel/2006/main">
          <x14:cfRule type="expression" priority="1" id="{9C4EC17E-9A4D-4CA9-8280-0B8AF366FF3F}">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3" id="{97F72C2A-2E81-4D4C-BDD7-C46A89ACDD31}">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4" id="{B0583EEC-59C8-416B-825B-33FB8FD75059}">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C40:D40</xm:sqref>
        </x14:conditionalFormatting>
        <x14:conditionalFormatting xmlns:xm="http://schemas.microsoft.com/office/excel/2006/main">
          <x14:cfRule type="expression" priority="33" id="{94A1414F-CD4E-49E7-8F8B-A49E349837AC}">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C39:H39</xm:sqref>
        </x14:conditionalFormatting>
        <x14:conditionalFormatting xmlns:xm="http://schemas.microsoft.com/office/excel/2006/main">
          <x14:cfRule type="expression" priority="39" id="{A9634586-E1DB-477C-8B05-12E41FFF0DD5}">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G24:H24</xm:sqref>
        </x14:conditionalFormatting>
        <x14:conditionalFormatting xmlns:xm="http://schemas.microsoft.com/office/excel/2006/main">
          <x14:cfRule type="expression" priority="43" id="{582C0B05-A2AE-4CB4-A986-B2B89372DC15}">
            <xm:f>$J$17='\Users\B130824\Downloads\[bilag_5_-_standardloesning_for_udskiftning_af_braendselskedler_i_stalde_120822 (3).xlsx]Grise - regneark'!#REF!</xm:f>
            <x14:dxf>
              <font>
                <color theme="9" tint="0.59996337778862885"/>
              </font>
            </x14:dxf>
          </x14:cfRule>
          <x14:cfRule type="expression" priority="44" id="{B88A7E1B-A30B-4B00-9142-F249964C9095}">
            <xm:f>$J$17='\Users\B130824\Downloads\[bilag_5_-_standardloesning_for_udskiftning_af_braendselskedler_i_stalde_120822 (3).xlsx]Grise - regneark'!#REF!</xm:f>
            <x14:dxf/>
          </x14:cfRule>
          <xm:sqref>I20</xm:sqref>
        </x14:conditionalFormatting>
        <x14:conditionalFormatting xmlns:xm="http://schemas.microsoft.com/office/excel/2006/main">
          <x14:cfRule type="expression" priority="38" id="{4E9194FE-DA05-472E-A8C3-61EE458BC1E6}">
            <xm:f>$J$17='\Users\B130824\Downloads\[bilag_5_-_standardloesning_for_udskiftning_af_braendselskedler_i_stalde_120822 (3).xlsx]Grise - regneark'!#REF!</xm:f>
            <x14:dxf>
              <font>
                <b/>
                <i val="0"/>
              </font>
              <fill>
                <patternFill>
                  <bgColor theme="9" tint="0.59996337778862885"/>
                </patternFill>
              </fill>
              <border>
                <left style="thin">
                  <color auto="1"/>
                </left>
                <right style="thin">
                  <color auto="1"/>
                </right>
                <top style="thin">
                  <color auto="1"/>
                </top>
                <bottom style="thin">
                  <color auto="1"/>
                </bottom>
                <vertical/>
                <horizontal/>
              </border>
            </x14:dxf>
          </x14:cfRule>
          <x14:cfRule type="expression" priority="37" id="{A239B412-4167-4C7D-BE48-EA8FF54FCF79}">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I24</xm:sqref>
        </x14:conditionalFormatting>
        <x14:conditionalFormatting xmlns:xm="http://schemas.microsoft.com/office/excel/2006/main">
          <x14:cfRule type="expression" priority="28" id="{AC5E0AB7-15FD-41E8-88CF-1FB10BADC7F5}">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I37</xm:sqref>
        </x14:conditionalFormatting>
        <x14:conditionalFormatting xmlns:xm="http://schemas.microsoft.com/office/excel/2006/main">
          <x14:cfRule type="iconSet" priority="56" id="{45E63E47-CBD3-491C-A8A1-522981C8C6EA}">
            <x14:iconSet iconSet="3Symbols2" custom="1">
              <x14:cfvo type="percent">
                <xm:f>0</xm:f>
              </x14:cfvo>
              <x14:cfvo type="num">
                <xm:f>-0.5</xm:f>
              </x14:cfvo>
              <x14:cfvo type="num">
                <xm:f>0.5</xm:f>
              </x14:cfvo>
              <x14:cfIcon iconSet="3Symbols2" iconId="0"/>
              <x14:cfIcon iconSet="3Symbols2" iconId="1"/>
              <x14:cfIcon iconSet="3Symbols2" iconId="2"/>
            </x14:iconSet>
          </x14:cfRule>
          <xm:sqref>J13</xm:sqref>
        </x14:conditionalFormatting>
        <x14:conditionalFormatting xmlns:xm="http://schemas.microsoft.com/office/excel/2006/main">
          <x14:cfRule type="expression" priority="35" id="{5598BC12-46F4-4194-86EB-41AFB27D906A}">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style="thin">
                  <color auto="1"/>
                </top>
                <bottom/>
                <vertical/>
                <horizontal/>
              </border>
            </x14:dxf>
          </x14:cfRule>
          <x14:cfRule type="expression" priority="30" id="{73636485-9D89-46E4-AF08-136AC5BAD08E}">
            <xm:f>$J$35='\Users\B130824\Downloads\[bilag_5_-_standardloesning_for_udskiftning_af_braendselskedler_i_stalde_120822 (3).xlsx]Grise - regneark'!#REF!</xm:f>
            <x14:dxf>
              <fill>
                <patternFill>
                  <bgColor theme="0" tint="-0.14996795556505021"/>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34" id="{0F9B92A8-C848-4975-9F74-40EB77C029B3}">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J39 E40 C41:J41</xm:sqref>
        </x14:conditionalFormatting>
        <x14:conditionalFormatting xmlns:xm="http://schemas.microsoft.com/office/excel/2006/main">
          <x14:cfRule type="iconSet" priority="70" id="{7009F22B-61F7-44F9-AF94-F79A98AD6E0F}">
            <x14:iconSet iconSet="3Symbols2" custom="1">
              <x14:cfvo type="percent">
                <xm:f>0</xm:f>
              </x14:cfvo>
              <x14:cfvo type="num">
                <xm:f>-0.5</xm:f>
              </x14:cfvo>
              <x14:cfvo type="num">
                <xm:f>0.5</xm:f>
              </x14:cfvo>
              <x14:cfIcon iconSet="3Symbols2" iconId="0"/>
              <x14:cfIcon iconSet="3Symbols2" iconId="1"/>
              <x14:cfIcon iconSet="3Symbols2" iconId="2"/>
            </x14:iconSet>
          </x14:cfRule>
          <xm:sqref>K14:L14</xm:sqref>
        </x14:conditionalFormatting>
        <x14:conditionalFormatting xmlns:xm="http://schemas.microsoft.com/office/excel/2006/main">
          <x14:cfRule type="iconSet" priority="57" id="{2F716DE6-3694-46E8-AC4B-5972D305DA23}">
            <x14:iconSet iconSet="3Symbols2" custom="1">
              <x14:cfvo type="percent">
                <xm:f>0</xm:f>
              </x14:cfvo>
              <x14:cfvo type="num">
                <xm:f>-0.5</xm:f>
              </x14:cfvo>
              <x14:cfvo type="num">
                <xm:f>0.5</xm:f>
              </x14:cfvo>
              <x14:cfIcon iconSet="3Symbols2" iconId="0"/>
              <x14:cfIcon iconSet="3Symbols2" iconId="1"/>
              <x14:cfIcon iconSet="3Symbols2" iconId="2"/>
            </x14:iconSet>
          </x14:cfRule>
          <xm:sqref>R8:R11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1:C30"/>
  <sheetViews>
    <sheetView zoomScaleNormal="100" workbookViewId="0">
      <selection activeCell="D43" sqref="D43"/>
    </sheetView>
  </sheetViews>
  <sheetFormatPr defaultRowHeight="15" x14ac:dyDescent="0.25"/>
  <cols>
    <col min="2" max="2" width="42.85546875" customWidth="1"/>
    <col min="3" max="3" width="16.140625" customWidth="1"/>
    <col min="4" max="4" width="21.42578125" bestFit="1" customWidth="1"/>
    <col min="5" max="5" width="7.85546875" bestFit="1" customWidth="1"/>
    <col min="6" max="6" width="14.42578125" bestFit="1" customWidth="1"/>
    <col min="7" max="7" width="21.42578125" bestFit="1" customWidth="1"/>
    <col min="8" max="8" width="34.42578125" bestFit="1" customWidth="1"/>
    <col min="9" max="9" width="13.42578125" bestFit="1" customWidth="1"/>
    <col min="10" max="10" width="12.42578125" bestFit="1" customWidth="1"/>
    <col min="13" max="13" width="13.85546875" bestFit="1" customWidth="1"/>
    <col min="14" max="14" width="33.140625" bestFit="1" customWidth="1"/>
    <col min="15" max="15" width="15" bestFit="1" customWidth="1"/>
    <col min="16" max="16" width="13.85546875" bestFit="1" customWidth="1"/>
    <col min="17" max="17" width="19.140625" bestFit="1" customWidth="1"/>
    <col min="18" max="18" width="16.140625" bestFit="1" customWidth="1"/>
    <col min="19" max="19" width="13.28515625" bestFit="1" customWidth="1"/>
    <col min="20" max="20" width="10.7109375" bestFit="1" customWidth="1"/>
  </cols>
  <sheetData>
    <row r="1" spans="2:3" x14ac:dyDescent="0.25">
      <c r="B1" s="164" t="s">
        <v>74</v>
      </c>
    </row>
    <row r="2" spans="2:3" x14ac:dyDescent="0.25">
      <c r="B2" t="s">
        <v>3</v>
      </c>
    </row>
    <row r="3" spans="2:3" x14ac:dyDescent="0.25">
      <c r="B3" t="s">
        <v>4</v>
      </c>
    </row>
    <row r="5" spans="2:3" x14ac:dyDescent="0.25">
      <c r="B5" s="164" t="s">
        <v>70</v>
      </c>
      <c r="C5" s="164" t="s">
        <v>75</v>
      </c>
    </row>
    <row r="6" spans="2:3" x14ac:dyDescent="0.25">
      <c r="B6" t="s">
        <v>79</v>
      </c>
      <c r="C6">
        <v>5300</v>
      </c>
    </row>
    <row r="7" spans="2:3" x14ac:dyDescent="0.25">
      <c r="B7" t="s">
        <v>78</v>
      </c>
      <c r="C7">
        <v>2856</v>
      </c>
    </row>
    <row r="8" spans="2:3" x14ac:dyDescent="0.25">
      <c r="B8" t="s">
        <v>85</v>
      </c>
      <c r="C8">
        <v>1071</v>
      </c>
    </row>
    <row r="9" spans="2:3" x14ac:dyDescent="0.25">
      <c r="B9" t="s">
        <v>73</v>
      </c>
      <c r="C9">
        <v>8400</v>
      </c>
    </row>
    <row r="10" spans="2:3" x14ac:dyDescent="0.25">
      <c r="B10" t="s">
        <v>71</v>
      </c>
      <c r="C10">
        <v>4805</v>
      </c>
    </row>
    <row r="11" spans="2:3" x14ac:dyDescent="0.25">
      <c r="B11" t="s">
        <v>72</v>
      </c>
      <c r="C11">
        <v>4248</v>
      </c>
    </row>
    <row r="14" spans="2:3" x14ac:dyDescent="0.25">
      <c r="C14" s="164" t="s">
        <v>77</v>
      </c>
    </row>
    <row r="15" spans="2:3" x14ac:dyDescent="0.25">
      <c r="B15" t="s">
        <v>67</v>
      </c>
      <c r="C15">
        <f>'Tiltag 1'!D15*'Tiltag 1'!E15*(1+20%)*'Tiltag 1'!$E$30*10^-6</f>
        <v>0</v>
      </c>
    </row>
    <row r="16" spans="2:3" x14ac:dyDescent="0.25">
      <c r="B16" t="s">
        <v>76</v>
      </c>
      <c r="C16">
        <f>'Tiltag 1'!D16*'Tiltag 1'!E16*(1+20%)*'Tiltag 1'!$E$30*10^-6</f>
        <v>0</v>
      </c>
    </row>
    <row r="17" spans="2:3" x14ac:dyDescent="0.25">
      <c r="B17" t="s">
        <v>56</v>
      </c>
      <c r="C17">
        <f>'Tiltag 1'!D17*'Tiltag 1'!E17*(1+20%)*'Tiltag 1'!$E$30*10^-6</f>
        <v>0</v>
      </c>
    </row>
    <row r="18" spans="2:3" x14ac:dyDescent="0.25">
      <c r="B18" t="s">
        <v>58</v>
      </c>
      <c r="C18">
        <f>'Tiltag 1'!D18*'Tiltag 1'!E18*(1+20%)*'Tiltag 1'!$E$30*10^-6</f>
        <v>0</v>
      </c>
    </row>
    <row r="19" spans="2:3" x14ac:dyDescent="0.25">
      <c r="B19" t="s">
        <v>57</v>
      </c>
      <c r="C19">
        <f>'Tiltag 1'!D19*'Tiltag 1'!E19*(1+20%)*'Tiltag 1'!$E$30*10^-6</f>
        <v>0</v>
      </c>
    </row>
    <row r="20" spans="2:3" x14ac:dyDescent="0.25">
      <c r="B20" t="s">
        <v>59</v>
      </c>
      <c r="C20">
        <f>'Tiltag 1'!D20*'Tiltag 1'!E20*(1+20%)*'Tiltag 1'!$E$30*10^-6</f>
        <v>0</v>
      </c>
    </row>
    <row r="21" spans="2:3" x14ac:dyDescent="0.25">
      <c r="B21" t="s">
        <v>60</v>
      </c>
      <c r="C21">
        <f>'Tiltag 1'!D21*'Tiltag 1'!E21*(1+20%)*'Tiltag 1'!$E$30*10^-6</f>
        <v>0</v>
      </c>
    </row>
    <row r="22" spans="2:3" x14ac:dyDescent="0.25">
      <c r="B22" t="s">
        <v>61</v>
      </c>
      <c r="C22">
        <f>'Tiltag 1'!D22*'Tiltag 1'!E22*(1+20%)*'Tiltag 1'!$E$30*10^-6</f>
        <v>0</v>
      </c>
    </row>
    <row r="23" spans="2:3" x14ac:dyDescent="0.25">
      <c r="B23" t="s">
        <v>62</v>
      </c>
      <c r="C23">
        <f>'Tiltag 1'!D23*'Tiltag 1'!E23*(1+20%)*'Tiltag 1'!$E$30*10^-6</f>
        <v>0</v>
      </c>
    </row>
    <row r="24" spans="2:3" x14ac:dyDescent="0.25">
      <c r="B24" t="s">
        <v>63</v>
      </c>
      <c r="C24">
        <f>'Tiltag 1'!D24*'Tiltag 1'!E24*(1+20%)*'Tiltag 1'!$E$30*10^-6</f>
        <v>0</v>
      </c>
    </row>
    <row r="25" spans="2:3" x14ac:dyDescent="0.25">
      <c r="B25" t="s">
        <v>64</v>
      </c>
      <c r="C25">
        <f>'Tiltag 1'!D25*'Tiltag 1'!E25*(1+20%)*'Tiltag 1'!$E$30*10^-6</f>
        <v>0</v>
      </c>
    </row>
    <row r="26" spans="2:3" x14ac:dyDescent="0.25">
      <c r="B26" t="s">
        <v>65</v>
      </c>
      <c r="C26">
        <f>'Tiltag 1'!D26*'Tiltag 1'!E26*(1+20%)*'Tiltag 1'!$E$30*10^-6</f>
        <v>0</v>
      </c>
    </row>
    <row r="27" spans="2:3" x14ac:dyDescent="0.25">
      <c r="B27" t="s">
        <v>66</v>
      </c>
      <c r="C27">
        <f>'Tiltag 1'!D27*'Tiltag 1'!E27*(1+20%)*'Tiltag 1'!$E$30*10^-6</f>
        <v>0</v>
      </c>
    </row>
    <row r="28" spans="2:3" x14ac:dyDescent="0.25">
      <c r="B28" s="1" t="s">
        <v>44</v>
      </c>
      <c r="C28" s="166">
        <f>SUM(C15:C27)</f>
        <v>0</v>
      </c>
    </row>
    <row r="29" spans="2:3" ht="15.75" thickBot="1" x14ac:dyDescent="0.3">
      <c r="B29" s="165" t="s">
        <v>45</v>
      </c>
      <c r="C29" s="167">
        <f>C28*(100%-62%)</f>
        <v>0</v>
      </c>
    </row>
    <row r="30" spans="2:3" ht="15.75" thickTop="1" x14ac:dyDescent="0.25">
      <c r="C30" s="166">
        <f>C28-C29</f>
        <v>0</v>
      </c>
    </row>
  </sheetData>
  <sortState xmlns:xlrd2="http://schemas.microsoft.com/office/spreadsheetml/2017/richdata2" ref="B6:C11">
    <sortCondition ref="B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Filtype xmlns="b1cfadd8-d294-4d34-bc36-10edd03a80b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28" ma:contentTypeDescription="Opret et nyt dokument." ma:contentTypeScope="" ma:versionID="7038ba0c97d74ba78a46ea5fb1ab7418">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1df54bf965dc9754d60b2dcaf88e71c"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1629B0-C235-4010-A081-6331E51E17A8}">
  <ds:schemaRefs>
    <ds:schemaRef ds:uri="http://schemas.microsoft.com/sharepoint/v3/contenttype/forms"/>
  </ds:schemaRefs>
</ds:datastoreItem>
</file>

<file path=customXml/itemProps2.xml><?xml version="1.0" encoding="utf-8"?>
<ds:datastoreItem xmlns:ds="http://schemas.openxmlformats.org/officeDocument/2006/customXml" ds:itemID="{EACA8905-C5F9-46BC-9393-9F2AC5F511EC}">
  <ds:schemaRefs>
    <ds:schemaRef ds:uri="http://schemas.microsoft.com/office/infopath/2007/PartnerControls"/>
    <ds:schemaRef ds:uri="http://purl.org/dc/elements/1.1/"/>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57e246f5-a181-4ddd-bcfa-8f2bd33c0c9c"/>
    <ds:schemaRef ds:uri="b1cfadd8-d294-4d34-bc36-10edd03a80b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B8BFF08-D3AC-4DD4-A89C-41B6A145A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Forside</vt:lpstr>
      <vt:lpstr>Energisparetiltag</vt:lpstr>
      <vt:lpstr>Tiltag 1</vt:lpstr>
      <vt:lpstr>Tiltag 4</vt:lpstr>
      <vt:lpstr>Nøgletal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Standardløsning for varmeforsyning</dc:title>
  <dc:creator/>
  <cp:lastModifiedBy/>
  <dcterms:created xsi:type="dcterms:W3CDTF">2015-06-05T18:19:34Z</dcterms:created>
  <dcterms:modified xsi:type="dcterms:W3CDTF">2026-02-16T13:47:29Z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