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305153\Desktop\Hjemmeside\"/>
    </mc:Choice>
  </mc:AlternateContent>
  <xr:revisionPtr revIDLastSave="0" documentId="8_{EA839824-BE17-4525-B5A2-5A0A65BAAB6D}" xr6:coauthVersionLast="47" xr6:coauthVersionMax="47" xr10:uidLastSave="{00000000-0000-0000-0000-000000000000}"/>
  <bookViews>
    <workbookView xWindow="0" yWindow="135" windowWidth="28575" windowHeight="18510" xr2:uid="{00000000-000D-0000-FFFF-FFFF00000000}"/>
  </bookViews>
  <sheets>
    <sheet name="Metodebeskrivelse" sheetId="9" r:id="rId1"/>
    <sheet name="1. Metode 2" sheetId="6" r:id="rId2"/>
    <sheet name="2. Metode 2- gas og oliekedler" sheetId="7" r:id="rId3"/>
    <sheet name="3. Metode 3" sheetId="8" r:id="rId4"/>
    <sheet name="Baggrundsdata for leasing" sheetId="3" state="hidden" r:id="rId5"/>
    <sheet name="Information til investering"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2" i="7" l="1"/>
  <c r="J11" i="6"/>
  <c r="I9" i="8" l="1"/>
  <c r="P4" i="8"/>
  <c r="S4" i="7"/>
  <c r="AA4" i="6"/>
  <c r="C22" i="7"/>
  <c r="C23" i="7" s="1"/>
  <c r="C22" i="6"/>
  <c r="C23" i="6" s="1"/>
  <c r="I7" i="8"/>
  <c r="I10" i="8"/>
  <c r="I8" i="8"/>
  <c r="J12" i="6"/>
  <c r="J9" i="6"/>
  <c r="J8" i="6"/>
  <c r="J7" i="6"/>
  <c r="G11" i="8" l="1"/>
  <c r="B11" i="8" s="1"/>
  <c r="H13" i="6"/>
  <c r="B13" i="6" s="1"/>
  <c r="G9" i="7" l="1"/>
  <c r="G10" i="7"/>
  <c r="G11" i="7"/>
  <c r="G8" i="7"/>
  <c r="H14" i="7" l="1"/>
  <c r="B14" i="7" s="1"/>
  <c r="C17" i="8" l="1"/>
  <c r="R30" i="6" l="1"/>
  <c r="S30" i="6"/>
  <c r="T30" i="6"/>
  <c r="U30" i="6"/>
  <c r="V30" i="6"/>
  <c r="W30" i="6"/>
  <c r="X30" i="6"/>
  <c r="Y30" i="6"/>
  <c r="Z30" i="6"/>
  <c r="AA30" i="6"/>
  <c r="C30" i="6"/>
  <c r="D30" i="6"/>
  <c r="E30" i="6"/>
  <c r="F30" i="6"/>
  <c r="G30" i="6"/>
  <c r="H30" i="6"/>
  <c r="I30" i="6"/>
  <c r="J30" i="6"/>
  <c r="K30" i="6"/>
  <c r="L30" i="6"/>
  <c r="M30" i="6"/>
  <c r="N30" i="6"/>
  <c r="O30" i="6"/>
  <c r="P30" i="6"/>
  <c r="Q30" i="6"/>
  <c r="B18" i="3"/>
  <c r="C31" i="6" l="1"/>
  <c r="C32" i="6" s="1"/>
  <c r="B20" i="3"/>
  <c r="D34" i="3" l="1"/>
  <c r="F34" i="3"/>
  <c r="B34" i="3"/>
  <c r="D33" i="3" l="1"/>
  <c r="B33" i="3"/>
  <c r="F33" i="3" l="1"/>
</calcChain>
</file>

<file path=xl/sharedStrings.xml><?xml version="1.0" encoding="utf-8"?>
<sst xmlns="http://schemas.openxmlformats.org/spreadsheetml/2006/main" count="141" uniqueCount="95">
  <si>
    <t xml:space="preserve">Standardløsningen finder anvendelse på projekter, som udskifter varmeforsyning, som benyttes til opvarmning af bygninger og brugsvand. Bemærk du kan ikke benyttet standardløsningen, hvis du udnytter overskudsvarme fra f.eks. ventilationsanlæg eller trykluftsanlæg. Energiforbruget vil blive beregnet ud fra oplysninger om bygningen, anvendelsesområde og varmeforsyningen.  </t>
  </si>
  <si>
    <t xml:space="preserve">Standardløsningen finder anvendelse på tiltag, der indebærer udskiftning af varmeforsyning til opvarmning og udtørring i konventionelle svinestalde.  Pressesedler for halm anses ikke som dokumentation for energiforbruget. Energiforbruget vil blive beregnet ud fra oplysninger om besætningen og varmeforsyningen. </t>
  </si>
  <si>
    <t xml:space="preserve">Standardløsningen finder anvendelse på tiltag, der indebærer udskiftning af varmeforsyning til opvarmning i konventionelle slagtekyllingestalde. Pressesedler for halm anses ikke som dokumentation for energiforbruget. Energiforbruget vil blive beregnet ud fra oplysninger om besætningen og varmeforsyningen.  </t>
  </si>
  <si>
    <t xml:space="preserve">Standardløsning for opgørelse af leasingomkostninger i Erhvervspuljen  </t>
  </si>
  <si>
    <t xml:space="preserve">Energioptimerings- og konverteringsprojekter </t>
  </si>
  <si>
    <t xml:space="preserve">Varmepumperprojekter </t>
  </si>
  <si>
    <t xml:space="preserve">Færgeprojekter </t>
  </si>
  <si>
    <t>År</t>
  </si>
  <si>
    <t>Renten</t>
  </si>
  <si>
    <t>To opgørelsesmetoder for kontrafaktisk</t>
  </si>
  <si>
    <t>Leasingaftale</t>
  </si>
  <si>
    <t>Ren omkostningspris</t>
  </si>
  <si>
    <t xml:space="preserve">Opgørelsen af leasingaftalen for projektet </t>
  </si>
  <si>
    <t>Andet</t>
  </si>
  <si>
    <t>Generelle forudsætninger</t>
  </si>
  <si>
    <t>Kontrafaktiske scenarie data</t>
  </si>
  <si>
    <t>installation</t>
  </si>
  <si>
    <t>anskaffelsesprisne</t>
  </si>
  <si>
    <t>Liste over virksomhedsstørrelse</t>
  </si>
  <si>
    <t xml:space="preserve">Lille </t>
  </si>
  <si>
    <t xml:space="preserve">Mellem </t>
  </si>
  <si>
    <t>Stor</t>
  </si>
  <si>
    <t>Standardløsningen for leasing anvendes til at beregne de støtteberettigede omkostninger for udgifter omfattet af en leasingaftale og er obligatorisk at anvende. Omkostninger til leasing kan kun medtages, såfremt leasingkontrakten overholder nedenstående punkter:         
•	Vilkår om, at du ved indgåelse af leasingkontrakten er forpligtet til at overtage ejerskabet efter sidste ydelse
•	Angivelse af beløb og forfaldsdato for alle ydelser
•	Genstanden for kontraktens anskaffelsespris i ren handel
•	En løbetid for kontrakten, der skal være minimum 12 måneder og maksimum 15 år
•	Vilkår om gensidig uopsigelighed i hele leasingkontraktens løbetid
Opgørelsen af støtteberettigede omkostninger
De støtteberettigede omkostninger beregnes som forskellen mellem nettonutidsværdien af leasingomkostningerne for det aktuelle udstyr og det mindre miljø- eller energivenlige udstyr, der ville være blevet leaset uden tilskud.
Det mindre miljø- eller energivenlige udstyr skal vurderes realistisk og troværdigt. Hvis der ikke findes et pålideligt og realistisk alternativ til mindre miljø- eller energivenligt udstyr, kan der ikke søges om tilskud til disse projekttyper.
På fanen Leasing i Erhvervspuljen findes en beskrivelse af, hvordan det mindre miljø- eller energivenlige udstyr skal opgøres. Standardløsningen finder anvendelse på tiltagsniveau</t>
  </si>
  <si>
    <t>varmepumpe</t>
  </si>
  <si>
    <t>leasing</t>
  </si>
  <si>
    <t>vers. 01.02.2025</t>
  </si>
  <si>
    <t>mill euro/MW</t>
  </si>
  <si>
    <t>Gaskedel og oliekedel(dkk/MW)</t>
  </si>
  <si>
    <t>NPV</t>
  </si>
  <si>
    <t>Støtteberettigede omkostninger første år</t>
  </si>
  <si>
    <t>Kapacitets faktor mellem gaskedel og VP</t>
  </si>
  <si>
    <t xml:space="preserve">Rentesatser </t>
  </si>
  <si>
    <t>Kontrafaktisk rente</t>
  </si>
  <si>
    <t>Samfundsøkonomisk rente</t>
  </si>
  <si>
    <t>kr/kW</t>
  </si>
  <si>
    <t>Gaskedlens pris</t>
  </si>
  <si>
    <t>kr</t>
  </si>
  <si>
    <t xml:space="preserve">Metode 2: Standardløsning for beregning af de støtteberettigede omkostninger </t>
  </si>
  <si>
    <t>1. Anvendelsesområde</t>
  </si>
  <si>
    <t>Omkosninger til vedligeholdelse, modernisering</t>
  </si>
  <si>
    <t xml:space="preserve">Opgørelsesmetoder </t>
  </si>
  <si>
    <t>Gennemsnitlige faste omkostninger pr. år</t>
  </si>
  <si>
    <t>Støtteberettigede omkostninger</t>
  </si>
  <si>
    <t>Investeringsomkostninger</t>
  </si>
  <si>
    <t>Samlet NPV</t>
  </si>
  <si>
    <t xml:space="preserve">NPV </t>
  </si>
  <si>
    <t xml:space="preserve">Investeringsomkostninger </t>
  </si>
  <si>
    <t>Metode 2: Standardløsning for beregning af de støtteberettigede omkostninger for olie- og gaskedler</t>
  </si>
  <si>
    <t>Metode 3: De støtteberettigede omkostninger er 50 % af investering</t>
  </si>
  <si>
    <t>Ja</t>
  </si>
  <si>
    <t>Nej</t>
  </si>
  <si>
    <t>Gule felter skal udfyldes</t>
  </si>
  <si>
    <t>3. Gennemsnitlige faste omkostninger pr. år</t>
  </si>
  <si>
    <t xml:space="preserve">4.Variable omkostninger over året </t>
  </si>
  <si>
    <t>Omkostninger pr. år</t>
  </si>
  <si>
    <t xml:space="preserve">2. Opgørelsesmetode </t>
  </si>
  <si>
    <t>Størrelsen på nuværende kedel (kW)</t>
  </si>
  <si>
    <t>Energioptimeringsprojekter - Projekter der ikke falder under nogle af de øvrige projektkategorier</t>
  </si>
  <si>
    <t xml:space="preserve">Projekter hvor NPV kan dokumenteres </t>
  </si>
  <si>
    <t>Metode 2</t>
  </si>
  <si>
    <t>Projekter hvor NPV ikke kan dokumenteres samt følgende projekttyper, hvor der ikke sker en konvertering: intern transport, landbrugsmaskiner, laserskærere og lasersvejsere, belysning uden for bygninger, gardiner i drivhuse samt energiforbrugende apparater</t>
  </si>
  <si>
    <t>Metode 3</t>
  </si>
  <si>
    <t>Projekter hvor NPV ikke kan dokumenteres samt følgende projekttyper, hvor der sker en konvertering: Entreprenørmaskiner, intern transport, landbrugsmaskiner.</t>
  </si>
  <si>
    <t>Varmepumpeprojekter, der udnytter varme fra naturlige kilder og har en SCOP over 2,3</t>
  </si>
  <si>
    <t>Metode 1</t>
  </si>
  <si>
    <t>Andre varmepumpeprojekter</t>
  </si>
  <si>
    <t>Reduktion af biomasse-, el- eller fjernvarmeforbrug ved installation af varmepumpe, der ikke opfylder krav om en SCOP-værdi på minimum 2,3 og varmeoverførsel fra naturlige omgivelser</t>
  </si>
  <si>
    <t>Reduktion af fossilt forbrug ved installation af varmepumpe, der ikke opfylder krav om en SCOP-værdi på minimum 2,3 og varmeoverførsel fra naturlige omgivelser</t>
  </si>
  <si>
    <t>Projekter, der består i installation af en supplerende komponent i allerede eksisterende udstyr</t>
  </si>
  <si>
    <t>Projekter vedrørende installation eller udskiftning af bygningsdele</t>
  </si>
  <si>
    <t>Projekter vedrørende fiskeforarbejdning</t>
  </si>
  <si>
    <t>Lille og mellemstor virksomhed</t>
  </si>
  <si>
    <t>Stor virksomhed</t>
  </si>
  <si>
    <t>Metode 4</t>
  </si>
  <si>
    <t>Projekttyper</t>
  </si>
  <si>
    <t>Oversigt over projekttyper og støttberettigede omkostninger</t>
  </si>
  <si>
    <t>Version 1: 02-03-26</t>
  </si>
  <si>
    <t xml:space="preserve">Konverteringsprojekter - projekter, hvor der sker en konvertering fra fossilt brændsel til ikke fossilt brændsel  </t>
  </si>
  <si>
    <t>Omkostningerne til vedligehold, reparation og modernisering kan opgøres med fast gennemsnitlig omkostning pr. år eller varierende omkostninger over årene. Du skal anvende den metode, som passer bedst til dit anlæg. Det er vigtigt, at du opgøre omkostningerne til vedligeholdelse, reparation og modernisering af de eksisterende anlæg på en troværdigt og realistisk måde, der afspejler de forventede fremtidige omkostninger til  vedligeholdelse, reparation og modernisering. Hvis det ikke er muligt at fastsætte omkostninger til vedligehold, reparation og modernisering af det eksisterende anlæg, vil projektet falder undenfor tiltaget, og de støtteberettigede omkostninger skal i stedet for opgøres efter metode 3.</t>
  </si>
  <si>
    <t xml:space="preserve">De støtteberettigede omkostninger opgøres som forskellen mellem investeringsomkostningerne for det ansøgte projekt og nettonutidsværdien (NPV) af omkostningerne til vedligeholdelse, reparation og modernisering af den eller de eksisterende olie- eller gaskedler. Omkostningerne fastsættes på baggrund af kedlens eller kedlernes størrelse (kW-effekt). Forudsætningen for beregningen er en omkostning på 37,846 kr. pr. kW.
Hvis projektet omhandler en delvis udskiftning af gas- og olieforbruget, medregnes alene den effekt, der svarer til den kapacitet, som den nye løsning fortrænger.
Standardløsningen kan desuden anvendes til andre opvarmningskilder end olie- og gaskedler, forudsat at opvarmningskilderne anvender brændsler som olie, LPG, diesel eller naturgas. Eksempler herpå kan være varmekanoner, kaloriferer og strålevarmere. Standardløsningen er dog ikke obligatorisk for andet end olie- og gaskedler. </t>
  </si>
  <si>
    <r>
      <rPr>
        <sz val="11"/>
        <rFont val="Calibri"/>
        <family val="2"/>
        <scheme val="minor"/>
      </rPr>
      <t xml:space="preserve">De støtteberettigede omkostninger opgøres som 50 % af det ansøgte projekts investeringsomkostning.  Metode 3 finder altid anvendelse på følgende projekter: Entreprenørmaskiner, intern transport, laserskærere, lasersvejsere, landbrugsmaskiner, belysning uden for bygninger, gardiner i drivhuse og energiforbrugende apparater.  Metode 3 finder anvendelse på projekter, hvor det ikke er muligt at fastsætte omkostninger til vedligeholdelse, reparation og modernisering af eksisterende anlæg (metode 2) og projekter, som ikke falder under metode 1.  </t>
    </r>
    <r>
      <rPr>
        <sz val="11"/>
        <color rgb="FF000000"/>
        <rFont val="Calibri"/>
        <family val="2"/>
        <scheme val="minor"/>
      </rPr>
      <t xml:space="preserve">
</t>
    </r>
  </si>
  <si>
    <t>1.  Omhandler dit projekt  installation af nyt udstyr, som helt eller delvist skal erstatte energiforbruget i eksisterende udstyr?</t>
  </si>
  <si>
    <t>2.  Vedrører dit projekt installation eller udskiftning af bygningsdele?</t>
  </si>
  <si>
    <t>4.  Indeholder dit projekt omkostninger relateret til en leasingkontrakt?</t>
  </si>
  <si>
    <t>5.  Er du en fiskeforarbejdningsvirksomhed?</t>
  </si>
  <si>
    <t xml:space="preserve">3.  Vedrører dit projekt følgende: varmepumper, entreprenørmaskiner, intern transport, laserskærere, lasersvejsere, </t>
  </si>
  <si>
    <t xml:space="preserve">     landbrugsmaskiner, belysning uden for bygninger, gardiner i drivhuse eller energiforbrugende apparater?</t>
  </si>
  <si>
    <t>1.  Omhandler dit projekt hel eller delvist udskiftning  af en olie- eller en gaskedel?</t>
  </si>
  <si>
    <t>3.  Er dit projekt omfattet af en af beregnerne i ansøgningsskemaet?</t>
  </si>
  <si>
    <t xml:space="preserve">2.  Udskifter du helt eller delvist til fjernvarme, brint, el- eller biomassekedel? </t>
  </si>
  <si>
    <t>4.  Er du en fiskeforarbejdningsvirksomhed?</t>
  </si>
  <si>
    <t>5.  Indeholder dit projekt omkostninger relateret til en leasingkontrakt?</t>
  </si>
  <si>
    <t>1.  Omhandler dit projekt installation af en varmepumpe, udnyttelse af overskudsvarme eller varmegenvinding?</t>
  </si>
  <si>
    <t>3.  Indeholder dit projekt omkostninger relateret til en leasingkontrakt?</t>
  </si>
  <si>
    <t>Tilskud til energibesparelser og energieffektiviseringer og CO2-reduktioner i erhvervsvirksomheder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</si>
</sst>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_-;\-* #,##0.00\ _k_r_._-;_-* &quot;-&quot;??\ _k_r_._-;_-@_-"/>
    <numFmt numFmtId="165" formatCode="_-* #,##0\ &quot;kr.&quot;_-;\-* #,##0\ &quot;kr.&quot;_-;_-* &quot;-&quot;??\ &quot;kr.&quot;_-;_-@_-"/>
    <numFmt numFmtId="166" formatCode="#,##0.00\ &quot;kr.&quot;"/>
  </numFmts>
  <fonts count="35" x14ac:knownFonts="1">
    <font>
      <sz val="11"/>
      <color theme="1"/>
      <name val="Calibri"/>
      <family val="2"/>
      <scheme val="minor"/>
    </font>
    <font>
      <sz val="11"/>
      <color theme="0"/>
      <name val="Calibri"/>
      <family val="2"/>
      <scheme val="minor"/>
    </font>
    <font>
      <sz val="14"/>
      <color theme="8"/>
      <name val="Verdana"/>
      <family val="2"/>
    </font>
    <font>
      <sz val="9"/>
      <color theme="1"/>
      <name val="Calibri"/>
      <family val="2"/>
      <scheme val="minor"/>
    </font>
    <font>
      <sz val="14"/>
      <color theme="4" tint="-0.249977111117893"/>
      <name val="Verdana"/>
      <family val="2"/>
    </font>
    <font>
      <sz val="9"/>
      <color theme="1"/>
      <name val="Verdana"/>
      <family val="2"/>
    </font>
    <font>
      <sz val="9"/>
      <name val="Verdana"/>
      <family val="2"/>
    </font>
    <font>
      <u/>
      <sz val="11"/>
      <color theme="10"/>
      <name val="Calibri"/>
      <family val="2"/>
      <scheme val="minor"/>
    </font>
    <font>
      <sz val="9"/>
      <color rgb="FF009999"/>
      <name val="Verdana"/>
      <family val="2"/>
    </font>
    <font>
      <sz val="11"/>
      <color rgb="FF009999"/>
      <name val="Calibri"/>
      <family val="2"/>
      <scheme val="minor"/>
    </font>
    <font>
      <sz val="9"/>
      <color theme="0" tint="-0.499984740745262"/>
      <name val="Calibri"/>
      <family val="2"/>
      <scheme val="minor"/>
    </font>
    <font>
      <sz val="9"/>
      <color theme="0" tint="-0.499984740745262"/>
      <name val="Verdana"/>
      <family val="2"/>
    </font>
    <font>
      <sz val="12"/>
      <color theme="4" tint="-0.249977111117893"/>
      <name val="Verdana"/>
      <family val="2"/>
    </font>
    <font>
      <sz val="9"/>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u/>
      <sz val="11"/>
      <color theme="0"/>
      <name val="Calibri"/>
      <family val="2"/>
      <scheme val="minor"/>
    </font>
    <font>
      <u/>
      <sz val="14"/>
      <color theme="10"/>
      <name val="Calibri"/>
      <family val="2"/>
      <scheme val="minor"/>
    </font>
    <font>
      <sz val="14"/>
      <color rgb="FF009999"/>
      <name val="Calibri"/>
      <family val="2"/>
      <scheme val="minor"/>
    </font>
    <font>
      <sz val="11"/>
      <name val="Calibri"/>
      <family val="2"/>
      <scheme val="minor"/>
    </font>
    <font>
      <sz val="11"/>
      <color theme="1" tint="0.499984740745262"/>
      <name val="Calibri"/>
      <family val="2"/>
      <scheme val="minor"/>
    </font>
    <font>
      <sz val="11"/>
      <color theme="1"/>
      <name val="Calibri"/>
      <family val="2"/>
      <scheme val="minor"/>
    </font>
    <font>
      <sz val="9"/>
      <color theme="9" tint="0.59999389629810485"/>
      <name val="Verdana"/>
      <family val="2"/>
    </font>
    <font>
      <b/>
      <sz val="10"/>
      <color theme="9" tint="-0.499984740745262"/>
      <name val="Verdana"/>
      <family val="2"/>
    </font>
    <font>
      <sz val="10"/>
      <color theme="1"/>
      <name val="Verdana"/>
      <family val="2"/>
    </font>
    <font>
      <sz val="24"/>
      <color theme="9" tint="0.79998168889431442"/>
      <name val="Verdana"/>
      <family val="2"/>
    </font>
    <font>
      <sz val="11"/>
      <color theme="9" tint="0.59999389629810485"/>
      <name val="Calibri"/>
      <family val="2"/>
      <scheme val="minor"/>
    </font>
    <font>
      <sz val="11"/>
      <color theme="9" tint="0.79998168889431442"/>
      <name val="Calibri"/>
      <family val="2"/>
      <scheme val="minor"/>
    </font>
    <font>
      <b/>
      <sz val="11"/>
      <color theme="1"/>
      <name val="Calibri"/>
      <family val="2"/>
      <scheme val="minor"/>
    </font>
    <font>
      <sz val="11"/>
      <color rgb="FF000000"/>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0" tint="-0.34998626667073579"/>
        <bgColor indexed="64"/>
      </patternFill>
    </fill>
  </fills>
  <borders count="1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3" fillId="0" borderId="0"/>
    <xf numFmtId="0" fontId="7" fillId="0" borderId="0" applyNumberFormat="0" applyFill="0" applyBorder="0" applyAlignment="0" applyProtection="0"/>
  </cellStyleXfs>
  <cellXfs count="102">
    <xf numFmtId="0" fontId="0" fillId="0" borderId="0" xfId="0"/>
    <xf numFmtId="0" fontId="5" fillId="2" borderId="0" xfId="1" applyFont="1" applyFill="1" applyProtection="1">
      <protection hidden="1"/>
    </xf>
    <xf numFmtId="0" fontId="8" fillId="2" borderId="0" xfId="1" applyFont="1" applyFill="1" applyProtection="1">
      <protection hidden="1"/>
    </xf>
    <xf numFmtId="0" fontId="9" fillId="2" borderId="0" xfId="2" applyFont="1" applyFill="1" applyBorder="1" applyAlignment="1" applyProtection="1">
      <alignment vertical="center"/>
      <protection hidden="1"/>
    </xf>
    <xf numFmtId="0" fontId="9" fillId="2" borderId="0" xfId="2" applyFont="1" applyFill="1" applyAlignment="1" applyProtection="1">
      <alignment vertical="center"/>
      <protection hidden="1"/>
    </xf>
    <xf numFmtId="0" fontId="10" fillId="2" borderId="0" xfId="0" applyFont="1" applyFill="1" applyAlignment="1" applyProtection="1">
      <alignment horizontal="right"/>
      <protection hidden="1"/>
    </xf>
    <xf numFmtId="0" fontId="11" fillId="2" borderId="0" xfId="1" applyFont="1" applyFill="1" applyProtection="1">
      <protection hidden="1"/>
    </xf>
    <xf numFmtId="0" fontId="10" fillId="2" borderId="0" xfId="0" applyFont="1" applyFill="1" applyAlignment="1" applyProtection="1">
      <alignment horizontal="center" vertical="top"/>
      <protection hidden="1"/>
    </xf>
    <xf numFmtId="0" fontId="10" fillId="2" borderId="0" xfId="0" applyFont="1" applyFill="1" applyAlignment="1" applyProtection="1">
      <alignment vertical="top" wrapText="1"/>
      <protection hidden="1"/>
    </xf>
    <xf numFmtId="0" fontId="4" fillId="2" borderId="0" xfId="1" applyFont="1" applyFill="1" applyProtection="1">
      <protection hidden="1"/>
    </xf>
    <xf numFmtId="0" fontId="4" fillId="2" borderId="0" xfId="1" applyFont="1" applyFill="1" applyAlignment="1" applyProtection="1">
      <alignment horizontal="center" vertical="center" wrapText="1"/>
      <protection hidden="1"/>
    </xf>
    <xf numFmtId="0" fontId="10" fillId="2" borderId="0" xfId="0" applyFont="1" applyFill="1" applyAlignment="1" applyProtection="1">
      <alignment horizontal="left" vertical="center" wrapText="1"/>
      <protection hidden="1"/>
    </xf>
    <xf numFmtId="0" fontId="13" fillId="2" borderId="0" xfId="0" applyFont="1" applyFill="1" applyAlignment="1" applyProtection="1">
      <alignment horizontal="right"/>
      <protection hidden="1"/>
    </xf>
    <xf numFmtId="0" fontId="5" fillId="5" borderId="0" xfId="1" applyFont="1" applyFill="1" applyProtection="1">
      <protection hidden="1"/>
    </xf>
    <xf numFmtId="0" fontId="14" fillId="2" borderId="0" xfId="1" applyFont="1" applyFill="1" applyProtection="1">
      <protection hidden="1"/>
    </xf>
    <xf numFmtId="0" fontId="15" fillId="2" borderId="0" xfId="2" applyFont="1" applyFill="1" applyProtection="1">
      <protection hidden="1"/>
    </xf>
    <xf numFmtId="0" fontId="16" fillId="2" borderId="0" xfId="1" applyFont="1" applyFill="1" applyProtection="1">
      <protection hidden="1"/>
    </xf>
    <xf numFmtId="0" fontId="17" fillId="2" borderId="0" xfId="0" applyFont="1" applyFill="1" applyAlignment="1" applyProtection="1">
      <alignment horizontal="right"/>
      <protection hidden="1"/>
    </xf>
    <xf numFmtId="0" fontId="19" fillId="2" borderId="0" xfId="1" applyFont="1" applyFill="1" applyProtection="1">
      <protection hidden="1"/>
    </xf>
    <xf numFmtId="0" fontId="20" fillId="5" borderId="0" xfId="2" applyFont="1" applyFill="1" applyAlignment="1" applyProtection="1">
      <alignment horizontal="center"/>
      <protection hidden="1"/>
    </xf>
    <xf numFmtId="0" fontId="21" fillId="2" borderId="0" xfId="2" applyFont="1" applyFill="1"/>
    <xf numFmtId="0" fontId="1" fillId="5" borderId="0" xfId="2" applyFont="1" applyFill="1" applyAlignment="1" applyProtection="1">
      <alignment horizontal="center"/>
      <protection hidden="1"/>
    </xf>
    <xf numFmtId="0" fontId="1" fillId="2" borderId="0" xfId="2" applyFont="1" applyFill="1" applyAlignment="1" applyProtection="1">
      <alignment horizontal="center"/>
      <protection hidden="1"/>
    </xf>
    <xf numFmtId="0" fontId="22" fillId="2" borderId="0" xfId="2" applyFont="1" applyFill="1" applyProtection="1">
      <protection hidden="1"/>
    </xf>
    <xf numFmtId="10" fontId="0" fillId="0" borderId="0" xfId="0" applyNumberFormat="1"/>
    <xf numFmtId="9" fontId="0" fillId="0" borderId="0" xfId="0" applyNumberFormat="1"/>
    <xf numFmtId="164" fontId="0" fillId="0" borderId="0" xfId="0" applyNumberFormat="1"/>
    <xf numFmtId="0" fontId="25" fillId="4" borderId="6" xfId="1" applyFont="1" applyFill="1" applyBorder="1" applyAlignment="1" applyProtection="1">
      <alignment horizontal="center" vertical="center"/>
      <protection locked="0" hidden="1"/>
    </xf>
    <xf numFmtId="0" fontId="26" fillId="3" borderId="0" xfId="1" applyFont="1" applyFill="1" applyAlignment="1" applyProtection="1">
      <alignment horizontal="center" vertical="center"/>
      <protection hidden="1"/>
    </xf>
    <xf numFmtId="0" fontId="27" fillId="2" borderId="0" xfId="1" applyFont="1" applyFill="1" applyAlignment="1" applyProtection="1">
      <alignment vertical="center"/>
      <protection hidden="1"/>
    </xf>
    <xf numFmtId="0" fontId="5" fillId="2" borderId="0" xfId="1" applyFont="1" applyFill="1" applyAlignment="1" applyProtection="1">
      <alignment vertical="center"/>
      <protection hidden="1"/>
    </xf>
    <xf numFmtId="0" fontId="28" fillId="4" borderId="0" xfId="1" applyFont="1" applyFill="1" applyAlignment="1" applyProtection="1">
      <alignment vertical="center"/>
      <protection hidden="1"/>
    </xf>
    <xf numFmtId="0" fontId="0" fillId="4" borderId="0" xfId="0" applyFill="1" applyProtection="1">
      <protection hidden="1"/>
    </xf>
    <xf numFmtId="1" fontId="29" fillId="2" borderId="0" xfId="1" applyNumberFormat="1" applyFont="1" applyFill="1" applyAlignment="1" applyProtection="1">
      <alignment horizontal="right" vertical="center" indent="2"/>
      <protection hidden="1"/>
    </xf>
    <xf numFmtId="166" fontId="6" fillId="4" borderId="3" xfId="1" quotePrefix="1" applyNumberFormat="1" applyFont="1" applyFill="1" applyBorder="1" applyAlignment="1" applyProtection="1">
      <alignment horizontal="center" vertical="center"/>
      <protection locked="0" hidden="1"/>
    </xf>
    <xf numFmtId="166" fontId="6" fillId="4" borderId="9" xfId="1" quotePrefix="1" applyNumberFormat="1" applyFont="1" applyFill="1" applyBorder="1" applyAlignment="1" applyProtection="1">
      <alignment horizontal="center" vertical="center"/>
      <protection locked="0" hidden="1"/>
    </xf>
    <xf numFmtId="0" fontId="2" fillId="2" borderId="0" xfId="0" applyFont="1" applyFill="1" applyProtection="1">
      <protection hidden="1"/>
    </xf>
    <xf numFmtId="0" fontId="34" fillId="2" borderId="0" xfId="0" applyFont="1" applyFill="1" applyAlignment="1" applyProtection="1">
      <alignment vertical="center"/>
      <protection hidden="1"/>
    </xf>
    <xf numFmtId="0" fontId="0" fillId="2" borderId="0" xfId="0" applyFill="1" applyProtection="1">
      <protection hidden="1"/>
    </xf>
    <xf numFmtId="0" fontId="0" fillId="2" borderId="0" xfId="0" applyFill="1" applyAlignment="1" applyProtection="1">
      <alignment vertical="center"/>
      <protection hidden="1"/>
    </xf>
    <xf numFmtId="0" fontId="0" fillId="0" borderId="0" xfId="0" applyProtection="1">
      <protection hidden="1"/>
    </xf>
    <xf numFmtId="0" fontId="32" fillId="3" borderId="6" xfId="0" applyFont="1" applyFill="1" applyBorder="1" applyAlignment="1" applyProtection="1">
      <alignment vertical="top" wrapText="1"/>
      <protection hidden="1"/>
    </xf>
    <xf numFmtId="0" fontId="0" fillId="3" borderId="6" xfId="0" applyFill="1" applyBorder="1" applyAlignment="1" applyProtection="1">
      <alignment vertical="top" wrapText="1"/>
      <protection hidden="1"/>
    </xf>
    <xf numFmtId="0" fontId="0" fillId="3" borderId="7" xfId="0" applyFill="1" applyBorder="1" applyAlignment="1" applyProtection="1">
      <alignment vertical="top" wrapText="1"/>
      <protection hidden="1"/>
    </xf>
    <xf numFmtId="0" fontId="0" fillId="3" borderId="8" xfId="0" applyFill="1" applyBorder="1" applyAlignment="1" applyProtection="1">
      <alignment vertical="top" wrapText="1"/>
      <protection hidden="1"/>
    </xf>
    <xf numFmtId="0" fontId="24" fillId="2" borderId="0" xfId="2" applyFont="1" applyFill="1" applyAlignment="1" applyProtection="1">
      <alignment vertical="center"/>
      <protection hidden="1"/>
    </xf>
    <xf numFmtId="0" fontId="34" fillId="2" borderId="0" xfId="0" applyFont="1" applyFill="1" applyProtection="1">
      <protection hidden="1"/>
    </xf>
    <xf numFmtId="0" fontId="0" fillId="6" borderId="0" xfId="0" applyFill="1" applyProtection="1">
      <protection hidden="1"/>
    </xf>
    <xf numFmtId="0" fontId="4" fillId="6" borderId="0" xfId="1" applyFont="1" applyFill="1" applyAlignment="1" applyProtection="1">
      <protection hidden="1"/>
    </xf>
    <xf numFmtId="0" fontId="5" fillId="6" borderId="0" xfId="1" applyFont="1" applyFill="1" applyAlignment="1" applyProtection="1">
      <alignment vertical="center"/>
      <protection hidden="1"/>
    </xf>
    <xf numFmtId="0" fontId="5" fillId="6" borderId="0" xfId="1" applyFont="1" applyFill="1" applyProtection="1">
      <protection hidden="1"/>
    </xf>
    <xf numFmtId="0" fontId="0" fillId="3" borderId="0" xfId="0" applyFill="1" applyProtection="1">
      <protection hidden="1"/>
    </xf>
    <xf numFmtId="0" fontId="30" fillId="3" borderId="0" xfId="0" applyFont="1" applyFill="1" applyProtection="1">
      <protection hidden="1"/>
    </xf>
    <xf numFmtId="0" fontId="4" fillId="3" borderId="0" xfId="1" applyFont="1" applyFill="1" applyAlignment="1" applyProtection="1">
      <protection hidden="1"/>
    </xf>
    <xf numFmtId="0" fontId="4" fillId="2" borderId="0" xfId="1" applyFont="1" applyFill="1" applyAlignment="1" applyProtection="1">
      <protection hidden="1"/>
    </xf>
    <xf numFmtId="0" fontId="1" fillId="0" borderId="0" xfId="0" applyFont="1" applyProtection="1">
      <protection hidden="1"/>
    </xf>
    <xf numFmtId="166" fontId="0" fillId="7" borderId="4" xfId="0" applyNumberFormat="1" applyFill="1" applyBorder="1" applyProtection="1">
      <protection hidden="1"/>
    </xf>
    <xf numFmtId="166" fontId="0" fillId="8" borderId="4" xfId="0" applyNumberFormat="1" applyFill="1" applyBorder="1" applyProtection="1">
      <protection hidden="1"/>
    </xf>
    <xf numFmtId="0" fontId="2" fillId="3" borderId="0" xfId="0" applyFont="1" applyFill="1" applyProtection="1">
      <protection hidden="1"/>
    </xf>
    <xf numFmtId="0" fontId="6" fillId="3" borderId="0" xfId="1" quotePrefix="1" applyFont="1" applyFill="1" applyBorder="1" applyAlignment="1" applyProtection="1">
      <alignment horizontal="left" vertical="center"/>
      <protection hidden="1"/>
    </xf>
    <xf numFmtId="166" fontId="6" fillId="3" borderId="0" xfId="1" quotePrefix="1" applyNumberFormat="1" applyFont="1" applyFill="1" applyBorder="1" applyAlignment="1" applyProtection="1">
      <alignment vertical="center"/>
      <protection hidden="1"/>
    </xf>
    <xf numFmtId="0" fontId="6" fillId="3" borderId="1" xfId="1" quotePrefix="1" applyFont="1" applyFill="1" applyBorder="1" applyAlignment="1" applyProtection="1">
      <alignment horizontal="left" vertical="center" wrapText="1"/>
      <protection hidden="1"/>
    </xf>
    <xf numFmtId="0" fontId="5" fillId="3" borderId="2" xfId="1" applyFont="1" applyFill="1" applyBorder="1" applyAlignment="1" applyProtection="1">
      <alignment horizontal="left" vertical="center"/>
      <protection hidden="1"/>
    </xf>
    <xf numFmtId="0" fontId="6" fillId="3" borderId="13" xfId="1" quotePrefix="1" applyNumberFormat="1" applyFont="1" applyFill="1" applyBorder="1" applyAlignment="1" applyProtection="1">
      <alignment horizontal="center" vertical="center"/>
      <protection hidden="1"/>
    </xf>
    <xf numFmtId="0" fontId="6" fillId="3" borderId="12" xfId="1" quotePrefix="1" applyNumberFormat="1" applyFont="1" applyFill="1" applyBorder="1" applyAlignment="1" applyProtection="1">
      <alignment horizontal="center" vertical="center"/>
      <protection hidden="1"/>
    </xf>
    <xf numFmtId="0" fontId="23" fillId="3" borderId="2" xfId="0" applyFont="1" applyFill="1" applyBorder="1" applyAlignment="1" applyProtection="1">
      <alignment horizontal="left"/>
      <protection hidden="1"/>
    </xf>
    <xf numFmtId="166" fontId="23" fillId="9" borderId="10" xfId="0" applyNumberFormat="1" applyFont="1" applyFill="1" applyBorder="1" applyAlignment="1" applyProtection="1">
      <alignment horizontal="center"/>
      <protection hidden="1"/>
    </xf>
    <xf numFmtId="166" fontId="23" fillId="9" borderId="11" xfId="0" applyNumberFormat="1" applyFont="1" applyFill="1" applyBorder="1" applyAlignment="1" applyProtection="1">
      <alignment horizontal="center"/>
      <protection hidden="1"/>
    </xf>
    <xf numFmtId="166" fontId="23" fillId="9" borderId="4" xfId="0" applyNumberFormat="1" applyFont="1" applyFill="1" applyBorder="1" applyAlignment="1" applyProtection="1">
      <alignment horizontal="right"/>
      <protection hidden="1"/>
    </xf>
    <xf numFmtId="166" fontId="23" fillId="3" borderId="0" xfId="0" applyNumberFormat="1" applyFont="1" applyFill="1" applyBorder="1" applyAlignment="1" applyProtection="1">
      <alignment horizontal="left"/>
      <protection hidden="1"/>
    </xf>
    <xf numFmtId="166" fontId="0" fillId="2" borderId="0" xfId="0" applyNumberFormat="1" applyFill="1" applyProtection="1">
      <protection hidden="1"/>
    </xf>
    <xf numFmtId="166" fontId="23" fillId="2" borderId="0" xfId="0" applyNumberFormat="1" applyFont="1" applyFill="1" applyProtection="1">
      <protection hidden="1"/>
    </xf>
    <xf numFmtId="166" fontId="0" fillId="0" borderId="0" xfId="0" applyNumberFormat="1" applyProtection="1">
      <protection hidden="1"/>
    </xf>
    <xf numFmtId="166" fontId="0" fillId="4" borderId="5" xfId="0" applyNumberFormat="1" applyFill="1" applyBorder="1" applyProtection="1">
      <protection locked="0" hidden="1"/>
    </xf>
    <xf numFmtId="166" fontId="0" fillId="4" borderId="4" xfId="0" applyNumberFormat="1" applyFill="1" applyBorder="1" applyProtection="1">
      <protection locked="0" hidden="1"/>
    </xf>
    <xf numFmtId="0" fontId="31" fillId="2" borderId="0" xfId="0" applyFont="1" applyFill="1" applyProtection="1">
      <protection hidden="1"/>
    </xf>
    <xf numFmtId="0" fontId="2" fillId="2" borderId="0" xfId="0" applyFont="1" applyFill="1" applyAlignment="1" applyProtection="1">
      <alignment vertical="center"/>
      <protection hidden="1"/>
    </xf>
    <xf numFmtId="165" fontId="0" fillId="7" borderId="4" xfId="0" applyNumberFormat="1" applyFill="1" applyBorder="1" applyProtection="1">
      <protection hidden="1"/>
    </xf>
    <xf numFmtId="165" fontId="0" fillId="8" borderId="4" xfId="0" applyNumberFormat="1" applyFill="1" applyBorder="1" applyProtection="1">
      <protection hidden="1"/>
    </xf>
    <xf numFmtId="0" fontId="0" fillId="4" borderId="5" xfId="0" applyFill="1" applyBorder="1" applyProtection="1">
      <protection locked="0" hidden="1"/>
    </xf>
    <xf numFmtId="165" fontId="0" fillId="4" borderId="4" xfId="0" applyNumberFormat="1" applyFill="1" applyBorder="1" applyProtection="1">
      <protection locked="0" hidden="1"/>
    </xf>
    <xf numFmtId="0" fontId="0" fillId="3" borderId="0" xfId="0" applyFill="1" applyAlignment="1" applyProtection="1">
      <alignment vertical="top" wrapText="1"/>
      <protection hidden="1"/>
    </xf>
    <xf numFmtId="0" fontId="0" fillId="3" borderId="0" xfId="0" applyFill="1" applyAlignment="1" applyProtection="1">
      <alignment vertical="center" wrapText="1"/>
      <protection hidden="1"/>
    </xf>
    <xf numFmtId="0" fontId="32" fillId="3" borderId="7" xfId="0" applyFont="1" applyFill="1" applyBorder="1" applyAlignment="1" applyProtection="1">
      <alignment vertical="top" wrapText="1"/>
      <protection hidden="1"/>
    </xf>
    <xf numFmtId="0" fontId="32" fillId="3" borderId="8" xfId="0" applyFont="1" applyFill="1" applyBorder="1" applyAlignment="1" applyProtection="1">
      <alignment vertical="top" wrapText="1"/>
      <protection hidden="1"/>
    </xf>
    <xf numFmtId="0" fontId="32" fillId="3" borderId="7" xfId="0" applyFont="1" applyFill="1" applyBorder="1" applyAlignment="1" applyProtection="1">
      <alignment horizontal="center" vertical="top" wrapText="1"/>
      <protection hidden="1"/>
    </xf>
    <xf numFmtId="0" fontId="0" fillId="3" borderId="8" xfId="0" applyFill="1" applyBorder="1" applyAlignment="1" applyProtection="1">
      <alignment horizontal="center" vertical="top" wrapText="1"/>
      <protection hidden="1"/>
    </xf>
    <xf numFmtId="0" fontId="32" fillId="3" borderId="6" xfId="0" applyFont="1" applyFill="1" applyBorder="1" applyAlignment="1" applyProtection="1">
      <alignment vertical="top" wrapText="1"/>
      <protection hidden="1"/>
    </xf>
    <xf numFmtId="0" fontId="0" fillId="3" borderId="0" xfId="0" applyFill="1" applyAlignment="1" applyProtection="1">
      <alignment horizontal="left" vertical="top" wrapText="1"/>
      <protection hidden="1"/>
    </xf>
    <xf numFmtId="0" fontId="25" fillId="4" borderId="14" xfId="1" applyFont="1" applyFill="1" applyBorder="1" applyAlignment="1" applyProtection="1">
      <alignment horizontal="center" vertical="center"/>
      <protection locked="0" hidden="1"/>
    </xf>
    <xf numFmtId="0" fontId="25" fillId="4" borderId="15" xfId="1" applyFont="1" applyFill="1" applyBorder="1" applyAlignment="1" applyProtection="1">
      <alignment horizontal="center" vertical="center"/>
      <protection locked="0" hidden="1"/>
    </xf>
    <xf numFmtId="0" fontId="26" fillId="3" borderId="16" xfId="1" applyFont="1" applyFill="1" applyBorder="1" applyAlignment="1" applyProtection="1">
      <alignment horizontal="center" vertical="center"/>
      <protection hidden="1"/>
    </xf>
    <xf numFmtId="0" fontId="0" fillId="3" borderId="0" xfId="0" applyFill="1" applyAlignment="1" applyProtection="1">
      <alignment horizontal="left"/>
      <protection hidden="1"/>
    </xf>
    <xf numFmtId="0" fontId="0" fillId="3" borderId="0" xfId="0" applyFill="1" applyAlignment="1" applyProtection="1">
      <alignment horizontal="left" vertical="center" wrapText="1"/>
      <protection hidden="1"/>
    </xf>
    <xf numFmtId="0" fontId="23" fillId="3" borderId="0" xfId="0" applyFont="1" applyFill="1" applyAlignment="1" applyProtection="1">
      <alignment horizontal="left" vertical="top" wrapText="1"/>
      <protection hidden="1"/>
    </xf>
    <xf numFmtId="0" fontId="0" fillId="3" borderId="0" xfId="0" applyFill="1" applyAlignment="1" applyProtection="1">
      <alignment horizontal="center" vertical="top" wrapText="1"/>
      <protection hidden="1"/>
    </xf>
    <xf numFmtId="0" fontId="33" fillId="3" borderId="0" xfId="0" applyFont="1" applyFill="1" applyAlignment="1" applyProtection="1">
      <alignment horizontal="left" vertical="top" wrapText="1"/>
      <protection hidden="1"/>
    </xf>
    <xf numFmtId="0" fontId="33" fillId="3" borderId="0" xfId="0" applyFont="1" applyFill="1" applyAlignment="1" applyProtection="1">
      <alignment horizontal="left" vertical="top"/>
      <protection hidden="1"/>
    </xf>
    <xf numFmtId="0" fontId="21" fillId="2" borderId="0" xfId="2" applyFont="1" applyFill="1" applyAlignment="1">
      <alignment horizontal="left"/>
    </xf>
    <xf numFmtId="0" fontId="18" fillId="3" borderId="0" xfId="2" applyFont="1" applyFill="1" applyAlignment="1" applyProtection="1">
      <alignment horizontal="left" vertical="top" wrapText="1"/>
      <protection hidden="1"/>
    </xf>
    <xf numFmtId="0" fontId="18" fillId="2" borderId="0" xfId="2" applyFont="1" applyFill="1" applyAlignment="1" applyProtection="1">
      <alignment horizontal="left" vertical="top" wrapText="1"/>
      <protection hidden="1"/>
    </xf>
    <xf numFmtId="0" fontId="12" fillId="2" borderId="0" xfId="1" applyFont="1" applyFill="1" applyAlignment="1" applyProtection="1">
      <alignment horizontal="left" vertical="center" wrapText="1"/>
      <protection hidden="1"/>
    </xf>
  </cellXfs>
  <cellStyles count="3">
    <cellStyle name="Link" xfId="2" builtinId="8"/>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600075</xdr:colOff>
      <xdr:row>2</xdr:row>
      <xdr:rowOff>257175</xdr:rowOff>
    </xdr:from>
    <xdr:to>
      <xdr:col>17</xdr:col>
      <xdr:colOff>219076</xdr:colOff>
      <xdr:row>16</xdr:row>
      <xdr:rowOff>221457</xdr:rowOff>
    </xdr:to>
    <xdr:sp macro="" textlink="">
      <xdr:nvSpPr>
        <xdr:cNvPr id="2" name="TextBox 6">
          <a:extLst>
            <a:ext uri="{FF2B5EF4-FFF2-40B4-BE49-F238E27FC236}">
              <a16:creationId xmlns:a16="http://schemas.microsoft.com/office/drawing/2014/main" id="{C131C237-1E2E-423A-B7F2-986C068AB6D9}"/>
            </a:ext>
          </a:extLst>
        </xdr:cNvPr>
        <xdr:cNvSpPr txBox="1"/>
      </xdr:nvSpPr>
      <xdr:spPr>
        <a:xfrm>
          <a:off x="8086725" y="1628775"/>
          <a:ext cx="6934201" cy="4783932"/>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Beskrivelse</a:t>
          </a:r>
          <a:r>
            <a:rPr lang="da-DK" sz="1100" b="1" baseline="0">
              <a:solidFill>
                <a:schemeClr val="dk1"/>
              </a:solidFill>
              <a:effectLst/>
              <a:latin typeface="+mn-lt"/>
              <a:ea typeface="+mn-ea"/>
              <a:cs typeface="+mn-cs"/>
            </a:rPr>
            <a:t> af de fire metoder for beregning af de støtteberettigede omkostninger</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0">
              <a:solidFill>
                <a:sysClr val="windowText" lastClr="000000"/>
              </a:solidFill>
              <a:effectLst/>
              <a:latin typeface="+mn-lt"/>
              <a:ea typeface="+mn-ea"/>
              <a:cs typeface="+mn-cs"/>
            </a:rPr>
            <a:t>Metode 1: De støtteberettigede omkostninger er det ansøgte projekts investeringsomkostninger. </a:t>
          </a:r>
          <a:r>
            <a:rPr lang="da-DK" sz="1100">
              <a:solidFill>
                <a:sysClr val="windowText" lastClr="000000"/>
              </a:solidFill>
              <a:effectLst/>
              <a:latin typeface="+mn-lt"/>
              <a:ea typeface="+mn-ea"/>
              <a:cs typeface="+mn-cs"/>
            </a:rPr>
            <a:t>Er dit projekt omfattet af metode 1, skal du derfor indtaste hele projektets investeringsomkostninger i feltet ”støtteberettigede omkostninger” i ansøgningsskemaets fane 6 på ansøgningsportalen.</a:t>
          </a:r>
          <a:endParaRPr lang="da-DK" sz="1100" b="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0">
              <a:solidFill>
                <a:sysClr val="windowText" lastClr="000000"/>
              </a:solidFill>
              <a:effectLst/>
              <a:latin typeface="+mn-lt"/>
              <a:ea typeface="+mn-ea"/>
              <a:cs typeface="+mn-cs"/>
            </a:rPr>
            <a:t>Metode 2: De støtteberettigede omkostninger beregnes ud fra det ansøgte</a:t>
          </a:r>
          <a:r>
            <a:rPr lang="da-DK" sz="1100" b="0" baseline="0">
              <a:solidFill>
                <a:sysClr val="windowText" lastClr="000000"/>
              </a:solidFill>
              <a:effectLst/>
              <a:latin typeface="+mn-lt"/>
              <a:ea typeface="+mn-ea"/>
              <a:cs typeface="+mn-cs"/>
            </a:rPr>
            <a:t> projekts </a:t>
          </a:r>
          <a:r>
            <a:rPr lang="da-DK" sz="1100" b="0">
              <a:solidFill>
                <a:sysClr val="windowText" lastClr="000000"/>
              </a:solidFill>
              <a:effectLst/>
              <a:latin typeface="+mn-lt"/>
              <a:ea typeface="+mn-ea"/>
              <a:cs typeface="+mn-cs"/>
            </a:rPr>
            <a:t>investeringsomkostninger fratrukket nettonutidsværdien</a:t>
          </a:r>
          <a:r>
            <a:rPr lang="da-DK" sz="1100" b="0" baseline="0">
              <a:solidFill>
                <a:sysClr val="windowText" lastClr="000000"/>
              </a:solidFill>
              <a:effectLst/>
              <a:latin typeface="+mn-lt"/>
              <a:ea typeface="+mn-ea"/>
              <a:cs typeface="+mn-cs"/>
            </a:rPr>
            <a:t> (NPV) af </a:t>
          </a:r>
          <a:r>
            <a:rPr lang="da-DK" sz="1100" b="0">
              <a:solidFill>
                <a:sysClr val="windowText" lastClr="000000"/>
              </a:solidFill>
              <a:effectLst/>
              <a:latin typeface="+mn-lt"/>
              <a:ea typeface="+mn-ea"/>
              <a:cs typeface="+mn-cs"/>
            </a:rPr>
            <a:t>omkostninger </a:t>
          </a:r>
          <a:r>
            <a:rPr lang="da-DK" sz="1100">
              <a:solidFill>
                <a:sysClr val="windowText" lastClr="000000"/>
              </a:solidFill>
              <a:effectLst/>
              <a:latin typeface="+mn-lt"/>
              <a:ea typeface="+mn-ea"/>
              <a:cs typeface="+mn-cs"/>
            </a:rPr>
            <a:t>til vedligeholdelse, reparation og modernisering af de eksisterende anlæg. </a:t>
          </a:r>
          <a:r>
            <a:rPr lang="da-DK" sz="1100" baseline="0">
              <a:solidFill>
                <a:sysClr val="windowText" lastClr="000000"/>
              </a:solidFill>
              <a:effectLst/>
              <a:latin typeface="+mn-lt"/>
              <a:ea typeface="+mn-ea"/>
              <a:cs typeface="+mn-cs"/>
            </a:rPr>
            <a:t>Opgørelse efter metode 2 skal følge standardløsningen i fanen "Metode 2". Hvis dit projekt omhandler hel eller delvis udskiftning af gas- og oliekedler, som ikke falder under beregnerne i ansøgningsportalen, skal du anvende fanen "Metode 2 - gas og oliekedler". </a:t>
          </a: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Metode 3: De støtteberettigede omkostninger er 50% af det ansøgte projekts investeringsomkostninger. </a:t>
          </a:r>
          <a:r>
            <a:rPr lang="da-DK" sz="1100" baseline="0">
              <a:solidFill>
                <a:sysClr val="windowText" lastClr="000000"/>
              </a:solidFill>
              <a:effectLst/>
              <a:latin typeface="+mn-lt"/>
              <a:ea typeface="+mn-ea"/>
              <a:cs typeface="+mn-cs"/>
            </a:rPr>
            <a:t>Du kan anvende fanen "Metode 3" til at opgøre de støtteberettigede omkostninger, eller blot indtaste 50% af projekts investeringomkostninger i </a:t>
          </a:r>
          <a:r>
            <a:rPr lang="da-DK" sz="1100">
              <a:solidFill>
                <a:sysClr val="windowText" lastClr="000000"/>
              </a:solidFill>
              <a:effectLst/>
              <a:latin typeface="+mn-lt"/>
              <a:ea typeface="+mn-ea"/>
              <a:cs typeface="+mn-cs"/>
            </a:rPr>
            <a:t>ansøgningsskemaets fane 6 på ansøgningsportalen.</a:t>
          </a:r>
          <a:r>
            <a:rPr lang="da-DK" sz="1100" baseline="0">
              <a:solidFill>
                <a:sysClr val="windowText" lastClr="000000"/>
              </a:solidFill>
              <a:effectLst/>
              <a:latin typeface="+mn-lt"/>
              <a:ea typeface="+mn-ea"/>
              <a:cs typeface="+mn-cs"/>
            </a:rPr>
            <a:t>  </a:t>
          </a: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Metode 4: De støtteberettigede omkostninger er de ekstra omkostninger, der opstår mellem det ansøgte projekt</a:t>
          </a:r>
          <a:r>
            <a:rPr lang="da-DK" sz="1100" strike="sngStrike" baseline="0">
              <a:solidFill>
                <a:sysClr val="windowText" lastClr="000000"/>
              </a:solidFill>
              <a:effectLst/>
              <a:latin typeface="+mn-lt"/>
              <a:ea typeface="+mn-ea"/>
              <a:cs typeface="+mn-cs"/>
            </a:rPr>
            <a:t>et</a:t>
          </a:r>
          <a:r>
            <a:rPr lang="da-DK" sz="1100">
              <a:solidFill>
                <a:sysClr val="windowText" lastClr="000000"/>
              </a:solidFill>
              <a:effectLst/>
              <a:latin typeface="+mn-lt"/>
              <a:ea typeface="+mn-ea"/>
              <a:cs typeface="+mn-cs"/>
            </a:rPr>
            <a:t> og det kontrafaktiske scenarie. </a:t>
          </a:r>
          <a:r>
            <a:rPr lang="da-DK" sz="1100" baseline="0">
              <a:solidFill>
                <a:sysClr val="windowText" lastClr="000000"/>
              </a:solidFill>
              <a:effectLst/>
              <a:latin typeface="+mn-lt"/>
              <a:ea typeface="+mn-ea"/>
              <a:cs typeface="+mn-cs"/>
            </a:rPr>
            <a:t>Opgørelsen skal laves efter anvisninger i "Vejledningen for store fiskeforarbejdningsvirksomheder". Du kan anvende kommissionens regneark til at opgøre finanseringsgabet. Begge dele kan findes på SparEnergi.dk/erhvervspuljen.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baseline="0">
              <a:solidFill>
                <a:sysClr val="windowText" lastClr="000000"/>
              </a:solidFill>
              <a:effectLst/>
              <a:latin typeface="+mn-lt"/>
              <a:ea typeface="+mn-ea"/>
              <a:cs typeface="+mn-cs"/>
            </a:rPr>
            <a:t>Standardløsningen finder ikke anvendelse på projekter, der vedrører leasing. I sådanne tilfælde skal standardløsningen for leasing anvendes i stedet.</a:t>
          </a: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twoCellAnchor editAs="oneCell">
    <xdr:from>
      <xdr:col>13</xdr:col>
      <xdr:colOff>439208</xdr:colOff>
      <xdr:row>0</xdr:row>
      <xdr:rowOff>205846</xdr:rowOff>
    </xdr:from>
    <xdr:to>
      <xdr:col>16</xdr:col>
      <xdr:colOff>559224</xdr:colOff>
      <xdr:row>0</xdr:row>
      <xdr:rowOff>909426</xdr:rowOff>
    </xdr:to>
    <xdr:pic>
      <xdr:nvPicPr>
        <xdr:cNvPr id="3" name="Billede 2">
          <a:extLst>
            <a:ext uri="{FF2B5EF4-FFF2-40B4-BE49-F238E27FC236}">
              <a16:creationId xmlns:a16="http://schemas.microsoft.com/office/drawing/2014/main" id="{2146E71A-2207-4F5D-A7ED-C0A88D6A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9208" y="205846"/>
          <a:ext cx="1948816" cy="703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664447</xdr:colOff>
      <xdr:row>1</xdr:row>
      <xdr:rowOff>20871</xdr:rowOff>
    </xdr:from>
    <xdr:to>
      <xdr:col>27</xdr:col>
      <xdr:colOff>437766</xdr:colOff>
      <xdr:row>3</xdr:row>
      <xdr:rowOff>271244</xdr:rowOff>
    </xdr:to>
    <xdr:pic>
      <xdr:nvPicPr>
        <xdr:cNvPr id="2" name="Billede 1">
          <a:extLst>
            <a:ext uri="{FF2B5EF4-FFF2-40B4-BE49-F238E27FC236}">
              <a16:creationId xmlns:a16="http://schemas.microsoft.com/office/drawing/2014/main" id="{193BE84D-6ECD-46FF-ADB5-D9583ECA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78147" y="211371"/>
          <a:ext cx="1906919" cy="631373"/>
        </a:xfrm>
        <a:prstGeom prst="rect">
          <a:avLst/>
        </a:prstGeom>
      </xdr:spPr>
    </xdr:pic>
    <xdr:clientData/>
  </xdr:twoCellAnchor>
  <xdr:twoCellAnchor>
    <xdr:from>
      <xdr:col>16</xdr:col>
      <xdr:colOff>609599</xdr:colOff>
      <xdr:row>5</xdr:row>
      <xdr:rowOff>222249</xdr:rowOff>
    </xdr:from>
    <xdr:to>
      <xdr:col>27</xdr:col>
      <xdr:colOff>584200</xdr:colOff>
      <xdr:row>23</xdr:row>
      <xdr:rowOff>0</xdr:rowOff>
    </xdr:to>
    <xdr:sp macro="" textlink="">
      <xdr:nvSpPr>
        <xdr:cNvPr id="3" name="TextBox 6">
          <a:extLst>
            <a:ext uri="{FF2B5EF4-FFF2-40B4-BE49-F238E27FC236}">
              <a16:creationId xmlns:a16="http://schemas.microsoft.com/office/drawing/2014/main" id="{5B1D1705-BB31-4E0C-AA7B-DF107B989F47}"/>
            </a:ext>
          </a:extLst>
        </xdr:cNvPr>
        <xdr:cNvSpPr txBox="1"/>
      </xdr:nvSpPr>
      <xdr:spPr>
        <a:xfrm>
          <a:off x="15633699" y="1492249"/>
          <a:ext cx="7797801" cy="451485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Vælg, om du vil opgøre dine omkostninger som gennemsnitlige, faste omkostninger pr. år og dermed anvende punkt 3, eller om du vil opgøre dem som varierende omkostninger og dermed anvende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de samlede investeringsomkostninger f</a:t>
          </a:r>
          <a:r>
            <a:rPr lang="da-DK" sz="1100">
              <a:solidFill>
                <a:sysClr val="windowText" lastClr="000000"/>
              </a:solidFill>
              <a:effectLst/>
              <a:latin typeface="+mn-lt"/>
              <a:ea typeface="+mn-ea"/>
              <a:cs typeface="+mn-cs"/>
            </a:rPr>
            <a:t>or det ansøgte projektet.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omkostningerne til vedligeholdelse, reparation og modernisering enten som en gennemsnitlig omkostning i punkt 3 eller ved at angive omkostningerne for hvert år over en periode på 25 år i punkt 4</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På baggrund af investeringen og omkostningerne til vedligeholdelse, reparation og modernisering beregnes de støtteberettigede omkostninger. De støtteberettigede omkostninger skal indtastes i ansøgningsskemaets fane 6 under Støtteberettigede omkostninger. Denne standardløsning skal indsendes som bilag til ansøgningen.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Ved udbetaling opdateres feltet med investeringsomkostninger til den faktisk afholdte investering.</a:t>
          </a: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Der skal </a:t>
          </a:r>
          <a:r>
            <a:rPr lang="da-DK" sz="1100">
              <a:solidFill>
                <a:schemeClr val="dk1"/>
              </a:solidFill>
              <a:effectLst/>
              <a:latin typeface="+mn-lt"/>
              <a:ea typeface="+mn-ea"/>
              <a:cs typeface="+mn-cs"/>
            </a:rPr>
            <a:t>indsendes en redegørelse for, hvordan omkostningerne til vedligehold, reparation og modernisering  er opgjort, samt hvorfor opgørelsen vurderes at være troværdig og realistisk. Det er et krav, at opgørelsen omfatter evt. afholdte både interne og eksterne omkostninger, og at der gives en kort beskrivelse af, hvilke omkostninger der er medtaget. Såfremt Energistyrelsen vurderer, at ovenstående betingelser ikke er opfyldt, vil projektet falde under metode 3. </a:t>
          </a:r>
        </a:p>
        <a:p>
          <a:pPr eaLnBrk="1" fontAlgn="auto" latinLnBrk="0" hangingPunct="1"/>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449091</xdr:colOff>
      <xdr:row>1</xdr:row>
      <xdr:rowOff>16491</xdr:rowOff>
    </xdr:from>
    <xdr:to>
      <xdr:col>19</xdr:col>
      <xdr:colOff>436722</xdr:colOff>
      <xdr:row>3</xdr:row>
      <xdr:rowOff>269657</xdr:rowOff>
    </xdr:to>
    <xdr:pic>
      <xdr:nvPicPr>
        <xdr:cNvPr id="2" name="Billede 1">
          <a:extLst>
            <a:ext uri="{FF2B5EF4-FFF2-40B4-BE49-F238E27FC236}">
              <a16:creationId xmlns:a16="http://schemas.microsoft.com/office/drawing/2014/main" id="{A4C643AB-6FB9-4707-9C43-DB94CBE84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691" y="206991"/>
          <a:ext cx="1816431" cy="634166"/>
        </a:xfrm>
        <a:prstGeom prst="rect">
          <a:avLst/>
        </a:prstGeom>
      </xdr:spPr>
    </xdr:pic>
    <xdr:clientData/>
  </xdr:twoCellAnchor>
  <xdr:twoCellAnchor>
    <xdr:from>
      <xdr:col>11</xdr:col>
      <xdr:colOff>609599</xdr:colOff>
      <xdr:row>7</xdr:row>
      <xdr:rowOff>0</xdr:rowOff>
    </xdr:from>
    <xdr:to>
      <xdr:col>19</xdr:col>
      <xdr:colOff>504824</xdr:colOff>
      <xdr:row>23</xdr:row>
      <xdr:rowOff>9525</xdr:rowOff>
    </xdr:to>
    <xdr:sp macro="" textlink="">
      <xdr:nvSpPr>
        <xdr:cNvPr id="4" name="TextBox 6">
          <a:extLst>
            <a:ext uri="{FF2B5EF4-FFF2-40B4-BE49-F238E27FC236}">
              <a16:creationId xmlns:a16="http://schemas.microsoft.com/office/drawing/2014/main" id="{29829FCD-F052-403E-80C6-6FC5F6726200}"/>
            </a:ext>
          </a:extLst>
        </xdr:cNvPr>
        <xdr:cNvSpPr txBox="1"/>
      </xdr:nvSpPr>
      <xdr:spPr>
        <a:xfrm>
          <a:off x="11191874" y="1447800"/>
          <a:ext cx="4772025" cy="4438650"/>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effekten på den eksisterende kedel eller den samlede effekt på de eksisterende kedler.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Indtast projektets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Under feltet Støtteberettigede omkostninger fremgår den værdi, som skal indtastes i ansøgningsskemaets</a:t>
          </a:r>
          <a:r>
            <a:rPr lang="da-DK" sz="1100" baseline="0">
              <a:solidFill>
                <a:sysClr val="windowText" lastClr="000000"/>
              </a:solidFill>
              <a:effectLst/>
              <a:latin typeface="+mn-lt"/>
              <a:ea typeface="+mn-ea"/>
              <a:cs typeface="+mn-cs"/>
            </a:rPr>
            <a:t> fane 6 i feltet </a:t>
          </a:r>
          <a:r>
            <a:rPr lang="da-DK" sz="1100">
              <a:solidFill>
                <a:sysClr val="windowText" lastClr="000000"/>
              </a:solidFill>
              <a:effectLst/>
              <a:latin typeface="+mn-lt"/>
              <a:ea typeface="+mn-ea"/>
              <a:cs typeface="+mn-cs"/>
            </a:rPr>
            <a:t>støtteberettigede omkostninger. Denne standardløsning skal indsendes som bilag til ansøgningen. </a:t>
          </a: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p>
        <a:p>
          <a:r>
            <a:rPr lang="da-DK" sz="1100">
              <a:solidFill>
                <a:schemeClr val="dk1"/>
              </a:solidFill>
              <a:effectLst/>
              <a:latin typeface="+mn-lt"/>
              <a:ea typeface="+mn-ea"/>
              <a:cs typeface="+mn-cs"/>
            </a:rPr>
            <a:t>Effekten på den eksisterende kedel eller samlede effekt på de eksisterende kedler skal dokumenteres ved billeder af mærkepladen eller ved montørrapport. Såfremt det ikke er muligt at dokumentere kedlens størrelse, skal projektet i stedet opgøres under </a:t>
          </a:r>
          <a:r>
            <a:rPr lang="da-DK" sz="1100">
              <a:solidFill>
                <a:sysClr val="windowText" lastClr="000000"/>
              </a:solidFill>
              <a:effectLst/>
              <a:latin typeface="+mn-lt"/>
              <a:ea typeface="+mn-ea"/>
              <a:cs typeface="+mn-cs"/>
            </a:rPr>
            <a:t>metode 3.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Ved udbetaling opdateres feltet med investeringsomkostninger til den faktisk afholdte investering.</a:t>
          </a: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472360</xdr:colOff>
      <xdr:row>1</xdr:row>
      <xdr:rowOff>40715</xdr:rowOff>
    </xdr:from>
    <xdr:to>
      <xdr:col>16</xdr:col>
      <xdr:colOff>459991</xdr:colOff>
      <xdr:row>3</xdr:row>
      <xdr:rowOff>291088</xdr:rowOff>
    </xdr:to>
    <xdr:pic>
      <xdr:nvPicPr>
        <xdr:cNvPr id="2" name="Billede 1">
          <a:extLst>
            <a:ext uri="{FF2B5EF4-FFF2-40B4-BE49-F238E27FC236}">
              <a16:creationId xmlns:a16="http://schemas.microsoft.com/office/drawing/2014/main" id="{FFB619F3-C5DE-4AFE-A56E-F2C8E9707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08860" y="231215"/>
          <a:ext cx="1816431" cy="631373"/>
        </a:xfrm>
        <a:prstGeom prst="rect">
          <a:avLst/>
        </a:prstGeom>
      </xdr:spPr>
    </xdr:pic>
    <xdr:clientData/>
  </xdr:twoCellAnchor>
  <xdr:twoCellAnchor>
    <xdr:from>
      <xdr:col>9</xdr:col>
      <xdr:colOff>213784</xdr:colOff>
      <xdr:row>10</xdr:row>
      <xdr:rowOff>228600</xdr:rowOff>
    </xdr:from>
    <xdr:to>
      <xdr:col>17</xdr:col>
      <xdr:colOff>0</xdr:colOff>
      <xdr:row>17</xdr:row>
      <xdr:rowOff>12700</xdr:rowOff>
    </xdr:to>
    <xdr:sp macro="" textlink="">
      <xdr:nvSpPr>
        <xdr:cNvPr id="3" name="TextBox 6">
          <a:extLst>
            <a:ext uri="{FF2B5EF4-FFF2-40B4-BE49-F238E27FC236}">
              <a16:creationId xmlns:a16="http://schemas.microsoft.com/office/drawing/2014/main" id="{D3E64DEE-DB8F-45A0-BE65-01A24C9157AA}"/>
            </a:ext>
          </a:extLst>
        </xdr:cNvPr>
        <xdr:cNvSpPr txBox="1"/>
      </xdr:nvSpPr>
      <xdr:spPr>
        <a:xfrm>
          <a:off x="10411884" y="2425700"/>
          <a:ext cx="4701116" cy="2451100"/>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Trin-for-trin-guide til standardløsning</a:t>
          </a:r>
          <a:endParaRPr lang="da-DK" sz="1100">
            <a:solidFill>
              <a:schemeClr val="dk1"/>
            </a:solidFill>
            <a:effectLst/>
            <a:latin typeface="+mn-lt"/>
            <a:ea typeface="+mn-ea"/>
            <a:cs typeface="+mn-cs"/>
          </a:endParaRPr>
        </a:p>
        <a:p>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chemeClr val="dk1"/>
              </a:solidFill>
              <a:effectLst/>
              <a:latin typeface="+mn-lt"/>
              <a:ea typeface="+mn-ea"/>
              <a:cs typeface="+mn-cs"/>
            </a:rPr>
            <a:t>Udfyld punkterne under Anvendelsesområde. Herefter vil du blive oplyst om, hvorvidt du falder inden for anvendelsesområdet for tiltaget.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Indtast det ansøgte projekts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baseline="0">
            <a:solidFill>
              <a:sysClr val="windowText" lastClr="000000"/>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da-DK" sz="1100">
              <a:solidFill>
                <a:sysClr val="windowText" lastClr="000000"/>
              </a:solidFill>
              <a:effectLst/>
              <a:latin typeface="+mn-lt"/>
              <a:ea typeface="+mn-ea"/>
              <a:cs typeface="+mn-cs"/>
            </a:rPr>
            <a:t>Under feltet Støtteberettigede omkostninger fremgår den værdi, som skal indtastes i ansøgningsskemaets</a:t>
          </a:r>
          <a:r>
            <a:rPr lang="da-DK" sz="1100" baseline="0">
              <a:solidFill>
                <a:sysClr val="windowText" lastClr="000000"/>
              </a:solidFill>
              <a:effectLst/>
              <a:latin typeface="+mn-lt"/>
              <a:ea typeface="+mn-ea"/>
              <a:cs typeface="+mn-cs"/>
            </a:rPr>
            <a:t> fane 6 i feltet </a:t>
          </a:r>
          <a:r>
            <a:rPr lang="da-DK" sz="1100">
              <a:solidFill>
                <a:sysClr val="windowText" lastClr="000000"/>
              </a:solidFill>
              <a:effectLst/>
              <a:latin typeface="+mn-lt"/>
              <a:ea typeface="+mn-ea"/>
              <a:cs typeface="+mn-cs"/>
            </a:rPr>
            <a:t>for støtteberettigede 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eaLnBrk="1" fontAlgn="auto" latinLnBrk="0" hangingPunct="1"/>
          <a:r>
            <a:rPr lang="da-DK" sz="1100">
              <a:solidFill>
                <a:schemeClr val="dk1"/>
              </a:solidFill>
              <a:effectLst/>
              <a:latin typeface="+mn-lt"/>
              <a:ea typeface="+mn-ea"/>
              <a:cs typeface="+mn-cs"/>
            </a:rPr>
            <a:t>Ved udbetaling opdateres feltet med investeringsomkostninger til den faktisk afholdte investering.</a:t>
          </a:r>
          <a:r>
            <a:rPr lang="da-DK" sz="1100" baseline="0">
              <a:solidFill>
                <a:schemeClr val="dk1"/>
              </a:solidFill>
              <a:effectLst/>
              <a:latin typeface="+mn-lt"/>
              <a:ea typeface="+mn-ea"/>
              <a:cs typeface="+mn-cs"/>
            </a:rPr>
            <a:t> </a:t>
          </a:r>
          <a:endParaRPr lang="da-DK">
            <a:effectLst/>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a:p>
          <a:pPr marL="228600" indent="-228600">
            <a:buFont typeface="+mj-lt"/>
            <a:buAutoNum type="arabicPeriod"/>
          </a:pPr>
          <a:endParaRPr lang="da-DK" sz="900" b="0" i="0" u="none" strike="noStrike">
            <a:solidFill>
              <a:schemeClr val="dk1"/>
            </a:solidFill>
            <a:effectLst/>
            <a:latin typeface="+mn-lt"/>
            <a:ea typeface="+mn-ea"/>
            <a:cs typeface="+mn-cs"/>
          </a:endParaRPr>
        </a:p>
        <a:p>
          <a:endParaRPr lang="da-DK" sz="600" b="1" i="1">
            <a:solidFill>
              <a:schemeClr val="dk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lang="da-DK" sz="1100">
            <a:effectLst/>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306401</xdr:colOff>
      <xdr:row>0</xdr:row>
      <xdr:rowOff>0</xdr:rowOff>
    </xdr:from>
    <xdr:to>
      <xdr:col>14</xdr:col>
      <xdr:colOff>429591</xdr:colOff>
      <xdr:row>3</xdr:row>
      <xdr:rowOff>93980</xdr:rowOff>
    </xdr:to>
    <xdr:pic>
      <xdr:nvPicPr>
        <xdr:cNvPr id="2" name="Billede 1">
          <a:extLst>
            <a:ext uri="{FF2B5EF4-FFF2-40B4-BE49-F238E27FC236}">
              <a16:creationId xmlns:a16="http://schemas.microsoft.com/office/drawing/2014/main" id="{BF50A865-2EE2-4B67-830E-6F08B3648B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2001" y="0"/>
          <a:ext cx="1948815" cy="675005"/>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4368-1472-4601-9AFA-82A90B0AB8B0}">
  <dimension ref="A1:BH20"/>
  <sheetViews>
    <sheetView tabSelected="1" zoomScale="50" zoomScaleNormal="50" workbookViewId="0">
      <selection activeCell="I1" sqref="I1"/>
    </sheetView>
  </sheetViews>
  <sheetFormatPr defaultColWidth="8.7109375" defaultRowHeight="15" x14ac:dyDescent="0.25"/>
  <cols>
    <col min="1" max="1" width="8.7109375" style="40"/>
    <col min="2" max="2" width="3.85546875" style="40" customWidth="1"/>
    <col min="3" max="3" width="76.42578125" style="40" customWidth="1"/>
    <col min="4" max="4" width="22.85546875" style="40" customWidth="1"/>
    <col min="5" max="16384" width="8.7109375" style="40"/>
  </cols>
  <sheetData>
    <row r="1" spans="1:60" ht="86.1" customHeight="1" x14ac:dyDescent="0.25">
      <c r="A1" s="36"/>
      <c r="B1" s="36" t="s">
        <v>75</v>
      </c>
      <c r="C1" s="36"/>
      <c r="D1" s="37" t="s">
        <v>94</v>
      </c>
      <c r="E1" s="36"/>
      <c r="F1" s="36"/>
      <c r="G1" s="36"/>
      <c r="H1" s="36"/>
      <c r="I1" s="36"/>
      <c r="J1" s="36"/>
      <c r="K1" s="38"/>
      <c r="L1" s="38"/>
      <c r="M1" s="39"/>
      <c r="N1" s="38"/>
      <c r="O1" s="38"/>
      <c r="P1" s="38" t="s">
        <v>76</v>
      </c>
      <c r="Q1" s="38"/>
      <c r="R1" s="36"/>
    </row>
    <row r="2" spans="1:60" ht="22.5" customHeight="1" x14ac:dyDescent="0.25">
      <c r="A2" s="13"/>
      <c r="B2" s="13"/>
      <c r="C2" s="13"/>
      <c r="D2" s="13"/>
      <c r="E2" s="13"/>
      <c r="F2" s="13"/>
      <c r="G2" s="13"/>
      <c r="H2" s="13"/>
      <c r="I2" s="13"/>
      <c r="J2" s="13"/>
      <c r="K2" s="13"/>
      <c r="L2" s="13"/>
      <c r="M2" s="13"/>
      <c r="N2" s="13"/>
      <c r="O2" s="13"/>
      <c r="P2" s="13"/>
      <c r="Q2" s="13"/>
      <c r="R2" s="13"/>
    </row>
    <row r="3" spans="1:60" s="36" customFormat="1" ht="22.5" customHeight="1" x14ac:dyDescent="0.25">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row>
    <row r="4" spans="1:60" ht="30" x14ac:dyDescent="0.25">
      <c r="A4" s="36"/>
      <c r="B4" s="85" t="s">
        <v>74</v>
      </c>
      <c r="C4" s="86"/>
      <c r="D4" s="41" t="s">
        <v>42</v>
      </c>
      <c r="E4" s="36"/>
      <c r="F4" s="36"/>
      <c r="G4" s="36"/>
      <c r="H4" s="36"/>
      <c r="I4" s="36"/>
      <c r="J4" s="36"/>
      <c r="K4" s="36"/>
      <c r="L4" s="36"/>
      <c r="M4" s="36"/>
      <c r="N4" s="36"/>
      <c r="O4" s="36"/>
      <c r="P4" s="36"/>
      <c r="Q4" s="36"/>
      <c r="R4" s="36"/>
    </row>
    <row r="5" spans="1:60" ht="15" customHeight="1" x14ac:dyDescent="0.25">
      <c r="A5" s="36"/>
      <c r="B5" s="87" t="s">
        <v>57</v>
      </c>
      <c r="C5" s="87"/>
      <c r="D5" s="42"/>
      <c r="E5" s="36"/>
      <c r="F5" s="36"/>
      <c r="G5" s="36"/>
      <c r="H5" s="36"/>
      <c r="I5" s="36"/>
      <c r="J5" s="36"/>
      <c r="K5" s="36"/>
      <c r="L5" s="36"/>
      <c r="M5" s="36"/>
      <c r="N5" s="36"/>
      <c r="O5" s="36"/>
      <c r="P5" s="36"/>
      <c r="Q5" s="36"/>
      <c r="R5" s="36"/>
    </row>
    <row r="6" spans="1:60" ht="18" x14ac:dyDescent="0.25">
      <c r="A6" s="36"/>
      <c r="B6" s="43"/>
      <c r="C6" s="44" t="s">
        <v>58</v>
      </c>
      <c r="D6" s="42" t="s">
        <v>59</v>
      </c>
      <c r="E6" s="36"/>
      <c r="F6" s="36"/>
      <c r="G6" s="36"/>
      <c r="H6" s="36"/>
      <c r="I6" s="36"/>
      <c r="J6" s="36"/>
      <c r="K6" s="36"/>
      <c r="L6" s="36"/>
      <c r="M6" s="36"/>
      <c r="N6" s="36"/>
      <c r="O6" s="36"/>
      <c r="P6" s="36"/>
      <c r="Q6" s="36"/>
      <c r="R6" s="36"/>
    </row>
    <row r="7" spans="1:60" ht="65.25" customHeight="1" x14ac:dyDescent="0.25">
      <c r="A7" s="36"/>
      <c r="B7" s="43"/>
      <c r="C7" s="44" t="s">
        <v>60</v>
      </c>
      <c r="D7" s="42" t="s">
        <v>61</v>
      </c>
      <c r="E7" s="36"/>
      <c r="F7" s="36"/>
      <c r="G7" s="36"/>
      <c r="H7" s="36"/>
      <c r="I7" s="36"/>
      <c r="J7" s="36"/>
      <c r="K7" s="36"/>
      <c r="L7" s="36"/>
      <c r="M7" s="36"/>
      <c r="N7" s="36"/>
      <c r="O7" s="36"/>
      <c r="P7" s="36"/>
      <c r="Q7" s="36"/>
      <c r="R7" s="36"/>
    </row>
    <row r="8" spans="1:60" ht="34.35" customHeight="1" x14ac:dyDescent="0.25">
      <c r="A8" s="36"/>
      <c r="B8" s="83" t="s">
        <v>77</v>
      </c>
      <c r="C8" s="84"/>
      <c r="D8" s="42"/>
      <c r="E8" s="36"/>
      <c r="F8" s="36"/>
      <c r="G8" s="36"/>
      <c r="H8" s="36"/>
      <c r="I8" s="36"/>
      <c r="J8" s="36"/>
      <c r="K8" s="36"/>
      <c r="L8" s="36"/>
      <c r="M8" s="36"/>
      <c r="N8" s="36"/>
      <c r="O8" s="36"/>
      <c r="P8" s="36"/>
      <c r="Q8" s="36"/>
      <c r="R8" s="36"/>
    </row>
    <row r="9" spans="1:60" ht="18" x14ac:dyDescent="0.25">
      <c r="A9" s="36"/>
      <c r="B9" s="43"/>
      <c r="C9" s="44" t="s">
        <v>58</v>
      </c>
      <c r="D9" s="42" t="s">
        <v>59</v>
      </c>
      <c r="E9" s="36"/>
      <c r="F9" s="36"/>
      <c r="G9" s="36"/>
      <c r="H9" s="36"/>
      <c r="I9" s="36"/>
      <c r="J9" s="36"/>
      <c r="K9" s="36"/>
      <c r="L9" s="36"/>
      <c r="M9" s="36"/>
      <c r="N9" s="36"/>
      <c r="O9" s="36"/>
      <c r="P9" s="36"/>
      <c r="Q9" s="36"/>
      <c r="R9" s="36"/>
    </row>
    <row r="10" spans="1:60" ht="30" x14ac:dyDescent="0.25">
      <c r="A10" s="36"/>
      <c r="B10" s="43"/>
      <c r="C10" s="44" t="s">
        <v>62</v>
      </c>
      <c r="D10" s="42" t="s">
        <v>61</v>
      </c>
      <c r="E10" s="36"/>
      <c r="F10" s="36"/>
      <c r="G10" s="36"/>
      <c r="H10" s="36"/>
      <c r="I10" s="36"/>
      <c r="J10" s="36"/>
      <c r="K10" s="36"/>
      <c r="L10" s="36"/>
      <c r="M10" s="36"/>
      <c r="N10" s="36"/>
      <c r="O10" s="36"/>
      <c r="P10" s="36"/>
      <c r="Q10" s="36"/>
      <c r="R10" s="36"/>
    </row>
    <row r="11" spans="1:60" ht="18" x14ac:dyDescent="0.25">
      <c r="A11" s="36"/>
      <c r="B11" s="83" t="s">
        <v>63</v>
      </c>
      <c r="C11" s="84"/>
      <c r="D11" s="42" t="s">
        <v>64</v>
      </c>
      <c r="E11" s="36"/>
      <c r="F11" s="36"/>
      <c r="G11" s="36"/>
      <c r="H11" s="36"/>
      <c r="I11" s="36"/>
      <c r="J11" s="36"/>
      <c r="K11" s="36"/>
      <c r="L11" s="36"/>
      <c r="M11" s="36"/>
      <c r="N11" s="36"/>
      <c r="O11" s="36"/>
      <c r="P11" s="36"/>
      <c r="Q11" s="36"/>
      <c r="R11" s="36"/>
    </row>
    <row r="12" spans="1:60" ht="18" x14ac:dyDescent="0.25">
      <c r="A12" s="36"/>
      <c r="B12" s="83" t="s">
        <v>65</v>
      </c>
      <c r="C12" s="84"/>
      <c r="D12" s="42"/>
      <c r="E12" s="36"/>
      <c r="F12" s="36"/>
      <c r="G12" s="36"/>
      <c r="H12" s="36"/>
      <c r="I12" s="36"/>
      <c r="J12" s="36"/>
      <c r="K12" s="36"/>
      <c r="L12" s="36"/>
      <c r="M12" s="36"/>
      <c r="N12" s="36"/>
      <c r="O12" s="36"/>
      <c r="P12" s="36"/>
      <c r="Q12" s="36"/>
      <c r="R12" s="36"/>
    </row>
    <row r="13" spans="1:60" ht="45" x14ac:dyDescent="0.25">
      <c r="A13" s="36"/>
      <c r="B13" s="43"/>
      <c r="C13" s="44" t="s">
        <v>66</v>
      </c>
      <c r="D13" s="42" t="s">
        <v>64</v>
      </c>
      <c r="E13" s="36"/>
      <c r="F13" s="36"/>
      <c r="G13" s="36"/>
      <c r="H13" s="36"/>
      <c r="I13" s="36"/>
      <c r="J13" s="36"/>
      <c r="K13" s="36"/>
      <c r="L13" s="36"/>
      <c r="M13" s="36"/>
      <c r="N13" s="36"/>
      <c r="O13" s="36"/>
      <c r="P13" s="36"/>
      <c r="Q13" s="36"/>
      <c r="R13" s="36"/>
    </row>
    <row r="14" spans="1:60" ht="30" x14ac:dyDescent="0.25">
      <c r="A14" s="36"/>
      <c r="B14" s="43"/>
      <c r="C14" s="44" t="s">
        <v>67</v>
      </c>
      <c r="D14" s="42" t="s">
        <v>64</v>
      </c>
      <c r="E14" s="36"/>
      <c r="F14" s="36"/>
      <c r="G14" s="36"/>
      <c r="H14" s="36"/>
      <c r="I14" s="36"/>
      <c r="J14" s="36"/>
      <c r="K14" s="36"/>
      <c r="L14" s="36"/>
      <c r="M14" s="36"/>
      <c r="N14" s="36"/>
      <c r="O14" s="36"/>
      <c r="P14" s="36"/>
      <c r="Q14" s="36"/>
      <c r="R14" s="36"/>
    </row>
    <row r="15" spans="1:60" ht="18" x14ac:dyDescent="0.25">
      <c r="A15" s="36"/>
      <c r="B15" s="83" t="s">
        <v>68</v>
      </c>
      <c r="C15" s="84"/>
      <c r="D15" s="42" t="s">
        <v>64</v>
      </c>
      <c r="E15" s="36"/>
      <c r="F15" s="36"/>
      <c r="G15" s="36"/>
      <c r="H15" s="36"/>
      <c r="I15" s="36"/>
      <c r="J15" s="36"/>
      <c r="K15" s="36"/>
      <c r="L15" s="36"/>
      <c r="M15" s="36"/>
      <c r="N15" s="36"/>
      <c r="O15" s="36"/>
      <c r="P15" s="36"/>
      <c r="Q15" s="36"/>
      <c r="R15" s="36"/>
    </row>
    <row r="16" spans="1:60" ht="18" x14ac:dyDescent="0.25">
      <c r="A16" s="36"/>
      <c r="B16" s="83" t="s">
        <v>69</v>
      </c>
      <c r="C16" s="84"/>
      <c r="D16" s="42" t="s">
        <v>64</v>
      </c>
      <c r="E16" s="36"/>
      <c r="F16" s="36"/>
      <c r="G16" s="36"/>
      <c r="H16" s="36"/>
      <c r="I16" s="36"/>
      <c r="J16" s="36"/>
      <c r="K16" s="36"/>
      <c r="L16" s="36"/>
      <c r="M16" s="36"/>
      <c r="N16" s="36"/>
      <c r="O16" s="36"/>
      <c r="P16" s="36"/>
      <c r="Q16" s="36"/>
      <c r="R16" s="36"/>
    </row>
    <row r="17" spans="1:18" ht="18" x14ac:dyDescent="0.25">
      <c r="A17" s="36"/>
      <c r="B17" s="83" t="s">
        <v>70</v>
      </c>
      <c r="C17" s="84"/>
      <c r="D17" s="42"/>
      <c r="E17" s="36"/>
      <c r="F17" s="36"/>
      <c r="G17" s="36"/>
      <c r="H17" s="36"/>
      <c r="I17" s="36"/>
      <c r="J17" s="36"/>
      <c r="K17" s="36"/>
      <c r="L17" s="36"/>
      <c r="M17" s="36"/>
      <c r="N17" s="36"/>
      <c r="O17" s="36"/>
      <c r="P17" s="36"/>
      <c r="Q17" s="36"/>
      <c r="R17" s="36"/>
    </row>
    <row r="18" spans="1:18" ht="18" x14ac:dyDescent="0.25">
      <c r="A18" s="36"/>
      <c r="B18" s="43"/>
      <c r="C18" s="44" t="s">
        <v>71</v>
      </c>
      <c r="D18" s="42" t="s">
        <v>64</v>
      </c>
      <c r="E18" s="36"/>
      <c r="F18" s="36"/>
      <c r="G18" s="36"/>
      <c r="H18" s="36"/>
      <c r="I18" s="36"/>
      <c r="J18" s="36"/>
      <c r="K18" s="36"/>
      <c r="L18" s="36"/>
      <c r="M18" s="36"/>
      <c r="N18" s="36"/>
      <c r="O18" s="36"/>
      <c r="P18" s="36"/>
      <c r="Q18" s="36"/>
      <c r="R18" s="36"/>
    </row>
    <row r="19" spans="1:18" ht="18" x14ac:dyDescent="0.25">
      <c r="A19" s="36"/>
      <c r="B19" s="43"/>
      <c r="C19" s="44" t="s">
        <v>72</v>
      </c>
      <c r="D19" s="42" t="s">
        <v>73</v>
      </c>
      <c r="E19" s="36"/>
      <c r="F19" s="36"/>
      <c r="G19" s="36"/>
      <c r="H19" s="36"/>
      <c r="I19" s="36"/>
      <c r="J19" s="36"/>
      <c r="K19" s="36"/>
      <c r="L19" s="36"/>
      <c r="M19" s="36"/>
      <c r="N19" s="36"/>
      <c r="O19" s="36"/>
      <c r="P19" s="36"/>
      <c r="Q19" s="36"/>
      <c r="R19" s="36"/>
    </row>
    <row r="20" spans="1:18" ht="18" x14ac:dyDescent="0.25">
      <c r="A20" s="36"/>
      <c r="B20" s="36"/>
      <c r="C20" s="36"/>
      <c r="D20" s="36"/>
      <c r="E20" s="36"/>
      <c r="F20" s="36"/>
      <c r="G20" s="36"/>
      <c r="H20" s="36"/>
      <c r="I20" s="36"/>
      <c r="J20" s="36"/>
      <c r="K20" s="36"/>
      <c r="L20" s="36"/>
      <c r="M20" s="36"/>
      <c r="N20" s="36"/>
      <c r="O20" s="36"/>
      <c r="P20" s="36"/>
      <c r="Q20" s="36"/>
      <c r="R20" s="36"/>
    </row>
  </sheetData>
  <sheetProtection algorithmName="SHA-512" hashValue="TfgzFVgtr7szscEHaIUxjf7Uw5gYWuxZUFbNw3ZAxsEEzf7cOwD4/mN0W5QWsYZSZZmMu4GVKQ5vogVXFPC61g==" saltValue="3wShkteltsEtyFKLda0NNw==" spinCount="100000" sheet="1" objects="1" scenarios="1" selectLockedCells="1"/>
  <mergeCells count="8">
    <mergeCell ref="B15:C15"/>
    <mergeCell ref="B16:C16"/>
    <mergeCell ref="B17:C17"/>
    <mergeCell ref="B4:C4"/>
    <mergeCell ref="B5:C5"/>
    <mergeCell ref="B8:C8"/>
    <mergeCell ref="B11:C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8B74-78D6-443E-8EDA-0D4210D6C1D2}">
  <dimension ref="A1:CT35"/>
  <sheetViews>
    <sheetView zoomScale="50" zoomScaleNormal="50" workbookViewId="0">
      <selection activeCell="I11" sqref="I11"/>
    </sheetView>
  </sheetViews>
  <sheetFormatPr defaultColWidth="8.7109375" defaultRowHeight="15" x14ac:dyDescent="0.25"/>
  <cols>
    <col min="1" max="1" width="8.7109375" style="40"/>
    <col min="2" max="2" width="29.42578125" style="40" customWidth="1"/>
    <col min="3" max="3" width="44.42578125" style="40" bestFit="1" customWidth="1"/>
    <col min="4" max="8" width="10.140625" style="40" bestFit="1" customWidth="1"/>
    <col min="9" max="10" width="10.140625" style="40" customWidth="1"/>
    <col min="11" max="27" width="10.140625" style="40" bestFit="1" customWidth="1"/>
    <col min="28" max="16384" width="8.7109375" style="40"/>
  </cols>
  <sheetData>
    <row r="1" spans="1:98"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row>
    <row r="2" spans="1:98" x14ac:dyDescent="0.25">
      <c r="A2" s="38"/>
      <c r="B2" s="38"/>
      <c r="C2" s="38"/>
      <c r="D2" s="38"/>
      <c r="E2" s="38"/>
      <c r="F2" s="38"/>
      <c r="G2" s="38"/>
      <c r="H2" s="38"/>
      <c r="I2" s="45"/>
      <c r="J2" s="38"/>
      <c r="K2" s="38"/>
      <c r="L2" s="38"/>
      <c r="M2" s="38"/>
      <c r="N2" s="38"/>
      <c r="O2" s="38"/>
      <c r="P2" s="38"/>
      <c r="Q2" s="38"/>
      <c r="R2" s="38"/>
      <c r="S2" s="38"/>
      <c r="T2" s="38"/>
      <c r="U2" s="38"/>
      <c r="V2" s="38"/>
      <c r="W2" s="38"/>
      <c r="X2" s="38"/>
      <c r="Y2" s="38"/>
      <c r="Z2" s="38"/>
      <c r="AA2" s="38"/>
      <c r="AB2" s="38"/>
      <c r="AC2" s="38"/>
    </row>
    <row r="3" spans="1:98" x14ac:dyDescent="0.25">
      <c r="A3" s="38"/>
      <c r="B3" s="38"/>
      <c r="C3" s="38"/>
      <c r="D3" s="38"/>
      <c r="E3" s="38"/>
      <c r="F3" s="38"/>
      <c r="G3" s="38"/>
      <c r="H3" s="38"/>
      <c r="I3" s="45"/>
      <c r="J3" s="38"/>
      <c r="K3" s="38"/>
      <c r="L3" s="38"/>
      <c r="M3" s="38"/>
      <c r="N3" s="38"/>
      <c r="O3" s="38"/>
      <c r="P3" s="46" t="s">
        <v>94</v>
      </c>
      <c r="Q3" s="38"/>
      <c r="R3" s="38"/>
      <c r="S3" s="38"/>
      <c r="T3" s="38"/>
      <c r="U3" s="38"/>
      <c r="V3" s="38"/>
      <c r="W3" s="38"/>
      <c r="X3" s="38"/>
      <c r="Y3" s="38"/>
      <c r="Z3" s="38"/>
      <c r="AA3" s="38"/>
      <c r="AB3" s="38"/>
      <c r="AC3" s="38"/>
    </row>
    <row r="4" spans="1:98" ht="36.950000000000003" customHeight="1" x14ac:dyDescent="0.25">
      <c r="A4" s="38"/>
      <c r="B4" s="36" t="s">
        <v>37</v>
      </c>
      <c r="C4" s="38"/>
      <c r="D4" s="38"/>
      <c r="E4" s="38"/>
      <c r="F4" s="38"/>
      <c r="G4" s="38"/>
      <c r="H4" s="38"/>
      <c r="I4" s="38"/>
      <c r="J4" s="38"/>
      <c r="K4" s="38"/>
      <c r="L4" s="38"/>
      <c r="M4" s="38"/>
      <c r="N4" s="38"/>
      <c r="O4" s="38"/>
      <c r="P4" s="38"/>
      <c r="Q4" s="38"/>
      <c r="R4" s="38"/>
      <c r="S4" s="38"/>
      <c r="T4" s="38"/>
      <c r="U4" s="38"/>
      <c r="V4" s="38"/>
      <c r="W4" s="38"/>
      <c r="X4" s="38"/>
      <c r="Y4" s="38"/>
      <c r="Z4" s="38"/>
      <c r="AA4" s="38" t="str">
        <f>Metodebeskrivelse!P1</f>
        <v>Version 1: 02-03-26</v>
      </c>
      <c r="AB4" s="38"/>
      <c r="AC4" s="38"/>
    </row>
    <row r="5" spans="1:98" ht="18" x14ac:dyDescent="0.25">
      <c r="A5" s="47"/>
      <c r="B5" s="47"/>
      <c r="C5" s="48"/>
      <c r="D5" s="48"/>
      <c r="E5" s="48"/>
      <c r="F5" s="48"/>
      <c r="G5" s="48"/>
      <c r="H5" s="48"/>
      <c r="I5" s="48"/>
      <c r="J5" s="48"/>
      <c r="K5" s="48"/>
      <c r="L5" s="48"/>
      <c r="M5" s="48"/>
      <c r="N5" s="48"/>
      <c r="O5" s="48"/>
      <c r="P5" s="48"/>
      <c r="Q5" s="48"/>
      <c r="R5" s="48"/>
      <c r="S5" s="48"/>
      <c r="T5" s="48"/>
      <c r="U5" s="48"/>
      <c r="V5" s="49"/>
      <c r="W5" s="50"/>
      <c r="X5" s="50"/>
      <c r="Y5" s="50"/>
      <c r="Z5" s="50"/>
      <c r="AA5" s="50"/>
      <c r="AB5" s="50"/>
      <c r="AC5" s="50"/>
    </row>
    <row r="6" spans="1:98" s="38" customFormat="1" ht="18" x14ac:dyDescent="0.25">
      <c r="B6" s="36" t="s">
        <v>38</v>
      </c>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row>
    <row r="7" spans="1:98" s="38" customFormat="1" x14ac:dyDescent="0.25">
      <c r="B7" s="92" t="s">
        <v>81</v>
      </c>
      <c r="C7" s="92"/>
      <c r="D7" s="92"/>
      <c r="E7" s="92"/>
      <c r="F7" s="92"/>
      <c r="G7" s="92"/>
      <c r="H7" s="92"/>
      <c r="I7" s="27"/>
      <c r="J7" s="28">
        <f>IF(I7="",0,IF(I7=N7,1,-1))</f>
        <v>0</v>
      </c>
      <c r="K7" s="51"/>
      <c r="L7" s="51"/>
      <c r="M7" s="51"/>
      <c r="N7" s="52" t="s">
        <v>49</v>
      </c>
      <c r="O7" s="51"/>
      <c r="P7" s="51"/>
      <c r="R7" s="51"/>
      <c r="S7" s="51"/>
      <c r="T7" s="51"/>
      <c r="U7" s="51"/>
      <c r="V7" s="51"/>
      <c r="W7" s="51"/>
      <c r="X7" s="51"/>
      <c r="Y7" s="51"/>
      <c r="Z7" s="51"/>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row>
    <row r="8" spans="1:98" s="38" customFormat="1" x14ac:dyDescent="0.25">
      <c r="B8" s="92" t="s">
        <v>82</v>
      </c>
      <c r="C8" s="92"/>
      <c r="D8" s="92"/>
      <c r="E8" s="92"/>
      <c r="F8" s="92"/>
      <c r="G8" s="92"/>
      <c r="H8" s="51"/>
      <c r="I8" s="27"/>
      <c r="J8" s="28">
        <f>IF(I8="",0,IF(I8=N8,1,-1))</f>
        <v>0</v>
      </c>
      <c r="K8" s="51"/>
      <c r="L8" s="51"/>
      <c r="M8" s="51"/>
      <c r="N8" s="52" t="s">
        <v>50</v>
      </c>
      <c r="O8" s="51"/>
      <c r="P8" s="51"/>
      <c r="R8" s="51"/>
      <c r="S8" s="51"/>
      <c r="T8" s="51"/>
      <c r="U8" s="51"/>
      <c r="V8" s="51"/>
      <c r="W8" s="51"/>
      <c r="X8" s="51"/>
      <c r="Y8" s="51"/>
      <c r="Z8" s="51"/>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row>
    <row r="9" spans="1:98" s="38" customFormat="1" x14ac:dyDescent="0.25">
      <c r="B9" s="92" t="s">
        <v>85</v>
      </c>
      <c r="C9" s="92"/>
      <c r="D9" s="92"/>
      <c r="E9" s="92"/>
      <c r="F9" s="92"/>
      <c r="G9" s="92"/>
      <c r="H9" s="92"/>
      <c r="I9" s="89"/>
      <c r="J9" s="91">
        <f>IF(I9="",0,IF(I9=N10,1,-1))</f>
        <v>0</v>
      </c>
      <c r="K9" s="51"/>
      <c r="L9" s="51"/>
      <c r="M9" s="51"/>
      <c r="N9" s="52" t="s">
        <v>50</v>
      </c>
      <c r="O9" s="51"/>
      <c r="P9" s="51"/>
      <c r="R9" s="51"/>
      <c r="S9" s="51"/>
      <c r="T9" s="51"/>
      <c r="U9" s="51"/>
      <c r="V9" s="51"/>
      <c r="W9" s="51"/>
      <c r="X9" s="51"/>
      <c r="Y9" s="51"/>
      <c r="Z9" s="51"/>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row>
    <row r="10" spans="1:98" s="38" customFormat="1" ht="14.45" customHeight="1" x14ac:dyDescent="0.25">
      <c r="B10" s="88" t="s">
        <v>86</v>
      </c>
      <c r="C10" s="88"/>
      <c r="D10" s="88"/>
      <c r="E10" s="88"/>
      <c r="F10" s="88"/>
      <c r="G10" s="88"/>
      <c r="H10" s="81"/>
      <c r="I10" s="90"/>
      <c r="J10" s="91"/>
      <c r="K10" s="51"/>
      <c r="L10" s="51"/>
      <c r="M10" s="51"/>
      <c r="N10" s="52" t="s">
        <v>50</v>
      </c>
      <c r="O10" s="51"/>
      <c r="P10" s="51"/>
      <c r="R10" s="51"/>
      <c r="S10" s="51"/>
      <c r="T10" s="51"/>
      <c r="U10" s="51"/>
      <c r="V10" s="51"/>
      <c r="W10" s="51"/>
      <c r="X10" s="51"/>
      <c r="Y10" s="51"/>
      <c r="Z10" s="51"/>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row>
    <row r="11" spans="1:98" s="38" customFormat="1" ht="21" customHeight="1" x14ac:dyDescent="0.25">
      <c r="B11" s="93" t="s">
        <v>83</v>
      </c>
      <c r="C11" s="93"/>
      <c r="D11" s="93"/>
      <c r="E11" s="93"/>
      <c r="F11" s="93"/>
      <c r="G11" s="82"/>
      <c r="H11" s="82"/>
      <c r="I11" s="27"/>
      <c r="J11" s="28">
        <f>IF(I11="",0,IF(I11=N11,1,-1))</f>
        <v>0</v>
      </c>
      <c r="K11" s="51"/>
      <c r="L11" s="51"/>
      <c r="M11" s="51"/>
      <c r="N11" s="52" t="s">
        <v>50</v>
      </c>
      <c r="O11" s="51"/>
      <c r="P11" s="51"/>
      <c r="R11" s="51"/>
      <c r="S11" s="51"/>
      <c r="T11" s="51"/>
      <c r="U11" s="51"/>
      <c r="V11" s="51"/>
      <c r="W11" s="51"/>
      <c r="X11" s="51"/>
      <c r="Y11" s="51"/>
      <c r="Z11" s="51"/>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row>
    <row r="12" spans="1:98" s="38" customFormat="1" ht="18.95" customHeight="1" x14ac:dyDescent="0.25">
      <c r="B12" s="92" t="s">
        <v>84</v>
      </c>
      <c r="C12" s="92"/>
      <c r="D12" s="92"/>
      <c r="E12" s="92"/>
      <c r="F12" s="92"/>
      <c r="G12" s="53"/>
      <c r="H12" s="53"/>
      <c r="I12" s="27"/>
      <c r="J12" s="28">
        <f>IF(I12="",0,IF(I12=N12,1,-1))</f>
        <v>0</v>
      </c>
      <c r="K12" s="53"/>
      <c r="L12" s="51"/>
      <c r="M12" s="51"/>
      <c r="N12" s="52" t="s">
        <v>50</v>
      </c>
      <c r="O12" s="51"/>
      <c r="P12" s="51"/>
      <c r="R12" s="51"/>
      <c r="S12" s="51"/>
      <c r="T12" s="51"/>
      <c r="U12" s="51"/>
      <c r="V12" s="51"/>
      <c r="W12" s="51"/>
      <c r="X12" s="51"/>
      <c r="Y12" s="51"/>
      <c r="Z12" s="51"/>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row>
    <row r="13" spans="1:98" s="38" customFormat="1" ht="26.25" customHeight="1" x14ac:dyDescent="0.25">
      <c r="B13" s="29" t="str">
        <f>IF(H13=0,"Spørgsmål om afgrænsning er ikke besvaret",IF(H13=1,"Projektet er omfattet af standardløsningen","Projektet er IKKE omfattet af standardløsningen"))</f>
        <v>Spørgsmål om afgrænsning er ikke besvaret</v>
      </c>
      <c r="C13" s="30"/>
      <c r="D13" s="30"/>
      <c r="E13" s="31" t="s">
        <v>51</v>
      </c>
      <c r="F13" s="32"/>
      <c r="G13" s="32"/>
      <c r="H13" s="33">
        <f>MIN(J7:J12)</f>
        <v>0</v>
      </c>
      <c r="R13" s="51"/>
      <c r="S13" s="51"/>
      <c r="T13" s="51"/>
      <c r="U13" s="51"/>
      <c r="V13" s="51"/>
      <c r="W13" s="51"/>
      <c r="X13" s="51"/>
      <c r="Y13" s="51"/>
      <c r="Z13" s="51"/>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row>
    <row r="14" spans="1:98" s="38" customFormat="1" ht="9" customHeight="1" x14ac:dyDescent="0.25">
      <c r="R14" s="51"/>
      <c r="S14" s="51"/>
      <c r="T14" s="51"/>
      <c r="U14" s="51"/>
      <c r="V14" s="51"/>
      <c r="W14" s="51"/>
      <c r="X14" s="51"/>
      <c r="Y14" s="51"/>
      <c r="Z14" s="51"/>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row>
    <row r="15" spans="1:98" x14ac:dyDescent="0.25">
      <c r="A15" s="38"/>
      <c r="B15" s="38"/>
      <c r="C15" s="38"/>
      <c r="D15" s="38"/>
      <c r="E15" s="38"/>
      <c r="F15" s="38"/>
      <c r="G15" s="38"/>
      <c r="H15" s="38"/>
      <c r="I15" s="38"/>
      <c r="J15" s="38"/>
      <c r="K15" s="38"/>
      <c r="L15" s="38"/>
      <c r="M15" s="38"/>
      <c r="N15" s="38"/>
      <c r="O15" s="38"/>
      <c r="P15" s="38"/>
      <c r="Q15" s="38"/>
      <c r="R15" s="51"/>
      <c r="S15" s="51"/>
      <c r="T15" s="51"/>
      <c r="U15" s="51"/>
      <c r="V15" s="51"/>
      <c r="W15" s="51"/>
      <c r="X15" s="51"/>
      <c r="Y15" s="51"/>
      <c r="Z15" s="51"/>
      <c r="AA15" s="38"/>
      <c r="AB15" s="38"/>
      <c r="AC15" s="38"/>
    </row>
    <row r="16" spans="1:98" ht="27" customHeight="1" x14ac:dyDescent="0.25">
      <c r="A16" s="38"/>
      <c r="B16" s="36" t="s">
        <v>55</v>
      </c>
      <c r="C16" s="38"/>
      <c r="D16" s="38"/>
      <c r="E16" s="38"/>
      <c r="F16" s="38"/>
      <c r="G16" s="38"/>
      <c r="H16" s="38"/>
      <c r="I16" s="38"/>
      <c r="J16" s="38"/>
      <c r="K16" s="38"/>
      <c r="L16" s="38"/>
      <c r="M16" s="38"/>
      <c r="N16" s="38"/>
      <c r="O16" s="38"/>
      <c r="P16" s="38"/>
      <c r="Q16" s="38"/>
      <c r="R16" s="51"/>
      <c r="S16" s="51"/>
      <c r="T16" s="51"/>
      <c r="U16" s="51"/>
      <c r="V16" s="51"/>
      <c r="W16" s="51"/>
      <c r="X16" s="51"/>
      <c r="Y16" s="51"/>
      <c r="Z16" s="51"/>
      <c r="AA16" s="38"/>
      <c r="AB16" s="38"/>
      <c r="AC16" s="38"/>
    </row>
    <row r="17" spans="1:35" ht="18" customHeight="1" x14ac:dyDescent="0.25">
      <c r="A17" s="38"/>
      <c r="B17" s="88" t="s">
        <v>78</v>
      </c>
      <c r="C17" s="88"/>
      <c r="D17" s="88"/>
      <c r="E17" s="88"/>
      <c r="F17" s="88"/>
      <c r="G17" s="88"/>
      <c r="H17" s="88"/>
      <c r="I17" s="88"/>
      <c r="J17" s="88"/>
      <c r="K17" s="88"/>
      <c r="L17" s="88"/>
      <c r="M17" s="88"/>
      <c r="N17" s="88"/>
      <c r="O17" s="88"/>
      <c r="P17" s="88"/>
      <c r="Q17" s="38"/>
      <c r="R17" s="51"/>
      <c r="S17" s="51"/>
      <c r="T17" s="51"/>
      <c r="U17" s="51"/>
      <c r="V17" s="51"/>
      <c r="W17" s="51"/>
      <c r="X17" s="51"/>
      <c r="Y17" s="51"/>
      <c r="Z17" s="51"/>
      <c r="AA17" s="38"/>
      <c r="AB17" s="38"/>
      <c r="AC17" s="38"/>
    </row>
    <row r="18" spans="1:35" ht="54" customHeight="1" x14ac:dyDescent="0.25">
      <c r="A18" s="38"/>
      <c r="B18" s="88"/>
      <c r="C18" s="88"/>
      <c r="D18" s="88"/>
      <c r="E18" s="88"/>
      <c r="F18" s="88"/>
      <c r="G18" s="88"/>
      <c r="H18" s="88"/>
      <c r="I18" s="88"/>
      <c r="J18" s="88"/>
      <c r="K18" s="88"/>
      <c r="L18" s="88"/>
      <c r="M18" s="88"/>
      <c r="N18" s="88"/>
      <c r="O18" s="88"/>
      <c r="P18" s="88"/>
      <c r="Q18" s="38"/>
      <c r="R18" s="51"/>
      <c r="S18" s="51"/>
      <c r="T18" s="51"/>
      <c r="U18" s="51"/>
      <c r="V18" s="51"/>
      <c r="W18" s="51"/>
      <c r="X18" s="51"/>
      <c r="Y18" s="51"/>
      <c r="Z18" s="51"/>
      <c r="AA18" s="38"/>
      <c r="AB18" s="38"/>
      <c r="AC18" s="38"/>
    </row>
    <row r="19" spans="1:35" ht="35.25" customHeight="1" thickBot="1" x14ac:dyDescent="0.3">
      <c r="A19" s="38"/>
      <c r="B19" s="36" t="s">
        <v>52</v>
      </c>
      <c r="C19" s="54"/>
      <c r="D19" s="54"/>
      <c r="E19" s="54"/>
      <c r="F19" s="54"/>
      <c r="G19" s="54"/>
      <c r="H19" s="54"/>
      <c r="I19" s="54"/>
      <c r="J19" s="54"/>
      <c r="K19" s="54"/>
      <c r="L19" s="54"/>
      <c r="M19" s="54"/>
      <c r="N19" s="54"/>
      <c r="O19" s="54"/>
      <c r="P19" s="54"/>
      <c r="Q19" s="38"/>
      <c r="R19" s="51"/>
      <c r="S19" s="51"/>
      <c r="T19" s="51"/>
      <c r="U19" s="51"/>
      <c r="V19" s="51"/>
      <c r="W19" s="51"/>
      <c r="X19" s="51"/>
      <c r="Y19" s="51"/>
      <c r="Z19" s="51"/>
      <c r="AA19" s="38"/>
      <c r="AB19" s="38"/>
      <c r="AC19" s="38"/>
      <c r="AF19" s="55"/>
      <c r="AG19" s="55" t="s">
        <v>49</v>
      </c>
      <c r="AH19" s="55" t="s">
        <v>50</v>
      </c>
      <c r="AI19" s="55"/>
    </row>
    <row r="20" spans="1:35" ht="18.75" thickBot="1" x14ac:dyDescent="0.3">
      <c r="A20" s="38"/>
      <c r="B20" s="51" t="s">
        <v>43</v>
      </c>
      <c r="C20" s="73"/>
      <c r="D20" s="53"/>
      <c r="E20" s="53"/>
      <c r="F20" s="53"/>
      <c r="G20" s="53"/>
      <c r="H20" s="53"/>
      <c r="I20" s="53"/>
      <c r="J20" s="53"/>
      <c r="K20" s="53"/>
      <c r="L20" s="53"/>
      <c r="M20" s="53"/>
      <c r="N20" s="53"/>
      <c r="O20" s="53"/>
      <c r="P20" s="53"/>
      <c r="Q20" s="38"/>
      <c r="R20" s="51"/>
      <c r="S20" s="51"/>
      <c r="T20" s="51"/>
      <c r="U20" s="51"/>
      <c r="V20" s="51"/>
      <c r="W20" s="51"/>
      <c r="X20" s="51"/>
      <c r="Y20" s="51"/>
      <c r="Z20" s="51"/>
      <c r="AA20" s="38"/>
      <c r="AB20" s="38"/>
      <c r="AC20" s="38"/>
    </row>
    <row r="21" spans="1:35" ht="18.75" thickBot="1" x14ac:dyDescent="0.3">
      <c r="A21" s="38"/>
      <c r="B21" s="51" t="s">
        <v>54</v>
      </c>
      <c r="C21" s="74"/>
      <c r="D21" s="53"/>
      <c r="E21" s="53"/>
      <c r="F21" s="53"/>
      <c r="G21" s="53"/>
      <c r="H21" s="53"/>
      <c r="I21" s="53"/>
      <c r="J21" s="53"/>
      <c r="K21" s="53"/>
      <c r="L21" s="53"/>
      <c r="M21" s="53"/>
      <c r="N21" s="53"/>
      <c r="O21" s="53"/>
      <c r="P21" s="53"/>
      <c r="Q21" s="38"/>
      <c r="R21" s="51"/>
      <c r="S21" s="51"/>
      <c r="T21" s="51"/>
      <c r="U21" s="51"/>
      <c r="V21" s="51"/>
      <c r="W21" s="51"/>
      <c r="X21" s="51"/>
      <c r="Y21" s="51"/>
      <c r="Z21" s="51"/>
      <c r="AA21" s="38"/>
      <c r="AB21" s="38"/>
      <c r="AC21" s="38"/>
    </row>
    <row r="22" spans="1:35" ht="18.75" thickBot="1" x14ac:dyDescent="0.3">
      <c r="A22" s="38"/>
      <c r="B22" s="51" t="s">
        <v>28</v>
      </c>
      <c r="C22" s="56">
        <f>0.426991047543543*25*C21</f>
        <v>0</v>
      </c>
      <c r="D22" s="53"/>
      <c r="E22" s="53"/>
      <c r="F22" s="53"/>
      <c r="G22" s="53"/>
      <c r="H22" s="53"/>
      <c r="I22" s="53"/>
      <c r="J22" s="53"/>
      <c r="K22" s="53"/>
      <c r="L22" s="53"/>
      <c r="M22" s="53"/>
      <c r="N22" s="53"/>
      <c r="O22" s="53"/>
      <c r="P22" s="53"/>
      <c r="Q22" s="38"/>
      <c r="R22" s="51"/>
      <c r="S22" s="51"/>
      <c r="T22" s="51"/>
      <c r="U22" s="51"/>
      <c r="V22" s="51"/>
      <c r="W22" s="51"/>
      <c r="X22" s="51"/>
      <c r="Y22" s="51"/>
      <c r="Z22" s="51"/>
      <c r="AA22" s="38"/>
      <c r="AB22" s="38"/>
      <c r="AC22" s="38"/>
    </row>
    <row r="23" spans="1:35" ht="18.75" thickBot="1" x14ac:dyDescent="0.3">
      <c r="A23" s="38"/>
      <c r="B23" s="51" t="s">
        <v>42</v>
      </c>
      <c r="C23" s="57">
        <f>C20-C22</f>
        <v>0</v>
      </c>
      <c r="D23" s="53"/>
      <c r="E23" s="53"/>
      <c r="F23" s="53"/>
      <c r="G23" s="53"/>
      <c r="H23" s="53"/>
      <c r="I23" s="53"/>
      <c r="J23" s="53"/>
      <c r="K23" s="53"/>
      <c r="L23" s="53"/>
      <c r="M23" s="53"/>
      <c r="N23" s="53"/>
      <c r="O23" s="53"/>
      <c r="P23" s="53"/>
      <c r="Q23" s="38"/>
      <c r="R23" s="51"/>
      <c r="S23" s="51"/>
      <c r="T23" s="51"/>
      <c r="U23" s="51"/>
      <c r="V23" s="51"/>
      <c r="W23" s="51"/>
      <c r="X23" s="51"/>
      <c r="Y23" s="51"/>
      <c r="Z23" s="51"/>
      <c r="AA23" s="38"/>
      <c r="AB23" s="38"/>
      <c r="AC23" s="38"/>
    </row>
    <row r="24" spans="1:35" ht="18" x14ac:dyDescent="0.25">
      <c r="A24" s="38"/>
      <c r="B24" s="38"/>
      <c r="C24" s="38"/>
      <c r="D24" s="54"/>
      <c r="E24" s="54"/>
      <c r="F24" s="54"/>
      <c r="G24" s="54"/>
      <c r="H24" s="54"/>
      <c r="I24" s="54"/>
      <c r="J24" s="54"/>
      <c r="K24" s="54"/>
      <c r="L24" s="54"/>
      <c r="M24" s="54"/>
      <c r="N24" s="54"/>
      <c r="O24" s="54"/>
      <c r="P24" s="54"/>
      <c r="Q24" s="38"/>
      <c r="R24" s="38"/>
      <c r="S24" s="38"/>
      <c r="T24" s="38"/>
      <c r="U24" s="38"/>
      <c r="V24" s="38"/>
      <c r="W24" s="38"/>
      <c r="X24" s="38"/>
      <c r="Y24" s="38"/>
      <c r="Z24" s="38"/>
      <c r="AA24" s="38"/>
      <c r="AB24" s="38"/>
      <c r="AC24" s="38"/>
    </row>
    <row r="25" spans="1:35" ht="18" x14ac:dyDescent="0.25">
      <c r="A25" s="38"/>
      <c r="B25" s="36" t="s">
        <v>53</v>
      </c>
      <c r="C25" s="38"/>
      <c r="D25" s="54"/>
      <c r="E25" s="54"/>
      <c r="F25" s="54"/>
      <c r="G25" s="54"/>
      <c r="H25" s="54"/>
      <c r="I25" s="54"/>
      <c r="J25" s="54"/>
      <c r="K25" s="54"/>
      <c r="L25" s="54"/>
      <c r="M25" s="54"/>
      <c r="N25" s="54"/>
      <c r="O25" s="54"/>
      <c r="P25" s="54"/>
      <c r="Q25" s="38"/>
      <c r="R25" s="38"/>
      <c r="S25" s="38"/>
      <c r="T25" s="38"/>
      <c r="U25" s="38"/>
      <c r="V25" s="38"/>
      <c r="W25" s="38"/>
      <c r="X25" s="38"/>
      <c r="Y25" s="38"/>
      <c r="Z25" s="38"/>
      <c r="AA25" s="38"/>
      <c r="AB25" s="38"/>
      <c r="AC25" s="38"/>
    </row>
    <row r="26" spans="1:35" ht="18.75" thickBot="1" x14ac:dyDescent="0.3">
      <c r="A26" s="38"/>
      <c r="B26" s="58"/>
      <c r="C26" s="51"/>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38"/>
    </row>
    <row r="27" spans="1:35" ht="18.75" thickBot="1" x14ac:dyDescent="0.3">
      <c r="A27" s="38"/>
      <c r="B27" s="59" t="s">
        <v>46</v>
      </c>
      <c r="C27" s="74"/>
      <c r="D27" s="60"/>
      <c r="E27" s="60"/>
      <c r="F27" s="60"/>
      <c r="G27" s="60"/>
      <c r="H27" s="60"/>
      <c r="I27" s="60"/>
      <c r="J27" s="60"/>
      <c r="K27" s="60"/>
      <c r="L27" s="60"/>
      <c r="M27" s="60"/>
      <c r="N27" s="60"/>
      <c r="O27" s="60"/>
      <c r="P27" s="60"/>
      <c r="Q27" s="53"/>
      <c r="R27" s="53"/>
      <c r="S27" s="53"/>
      <c r="T27" s="53"/>
      <c r="U27" s="53"/>
      <c r="V27" s="53"/>
      <c r="W27" s="53"/>
      <c r="X27" s="53"/>
      <c r="Y27" s="53"/>
      <c r="Z27" s="53"/>
      <c r="AA27" s="53"/>
      <c r="AB27" s="53"/>
      <c r="AC27" s="38"/>
    </row>
    <row r="28" spans="1:35" ht="33.75" customHeight="1" x14ac:dyDescent="0.25">
      <c r="A28" s="38"/>
      <c r="B28" s="61" t="s">
        <v>39</v>
      </c>
      <c r="C28" s="34"/>
      <c r="D28" s="34"/>
      <c r="E28" s="34"/>
      <c r="F28" s="34"/>
      <c r="G28" s="34"/>
      <c r="H28" s="34"/>
      <c r="I28" s="34"/>
      <c r="J28" s="34"/>
      <c r="K28" s="34"/>
      <c r="L28" s="34"/>
      <c r="M28" s="34"/>
      <c r="N28" s="34"/>
      <c r="O28" s="34"/>
      <c r="P28" s="34"/>
      <c r="Q28" s="34"/>
      <c r="R28" s="34"/>
      <c r="S28" s="34"/>
      <c r="T28" s="34"/>
      <c r="U28" s="34"/>
      <c r="V28" s="34"/>
      <c r="W28" s="34"/>
      <c r="X28" s="34"/>
      <c r="Y28" s="34"/>
      <c r="Z28" s="34"/>
      <c r="AA28" s="35"/>
      <c r="AB28" s="53"/>
      <c r="AC28" s="38"/>
    </row>
    <row r="29" spans="1:35" ht="18.75" thickBot="1" x14ac:dyDescent="0.3">
      <c r="A29" s="38"/>
      <c r="B29" s="62" t="s">
        <v>7</v>
      </c>
      <c r="C29" s="63">
        <v>1</v>
      </c>
      <c r="D29" s="63">
        <v>2</v>
      </c>
      <c r="E29" s="63">
        <v>3</v>
      </c>
      <c r="F29" s="63">
        <v>4</v>
      </c>
      <c r="G29" s="63">
        <v>5</v>
      </c>
      <c r="H29" s="63">
        <v>6</v>
      </c>
      <c r="I29" s="63">
        <v>7</v>
      </c>
      <c r="J29" s="63">
        <v>8</v>
      </c>
      <c r="K29" s="63">
        <v>9</v>
      </c>
      <c r="L29" s="63">
        <v>10</v>
      </c>
      <c r="M29" s="63">
        <v>11</v>
      </c>
      <c r="N29" s="63">
        <v>12</v>
      </c>
      <c r="O29" s="63">
        <v>13</v>
      </c>
      <c r="P29" s="63">
        <v>14</v>
      </c>
      <c r="Q29" s="63">
        <v>15</v>
      </c>
      <c r="R29" s="63">
        <v>16</v>
      </c>
      <c r="S29" s="63">
        <v>17</v>
      </c>
      <c r="T29" s="63">
        <v>18</v>
      </c>
      <c r="U29" s="63">
        <v>19</v>
      </c>
      <c r="V29" s="63">
        <v>20</v>
      </c>
      <c r="W29" s="63">
        <v>21</v>
      </c>
      <c r="X29" s="63">
        <v>22</v>
      </c>
      <c r="Y29" s="63">
        <v>23</v>
      </c>
      <c r="Z29" s="63">
        <v>24</v>
      </c>
      <c r="AA29" s="64">
        <v>25</v>
      </c>
      <c r="AB29" s="53"/>
      <c r="AC29" s="38"/>
    </row>
    <row r="30" spans="1:35" ht="18.75" thickBot="1" x14ac:dyDescent="0.3">
      <c r="A30" s="38"/>
      <c r="B30" s="65" t="s">
        <v>45</v>
      </c>
      <c r="C30" s="66">
        <f t="shared" ref="C30:Q30" si="0">C28/(1+0.08)^C29</f>
        <v>0</v>
      </c>
      <c r="D30" s="66">
        <f t="shared" si="0"/>
        <v>0</v>
      </c>
      <c r="E30" s="66">
        <f t="shared" si="0"/>
        <v>0</v>
      </c>
      <c r="F30" s="66">
        <f t="shared" si="0"/>
        <v>0</v>
      </c>
      <c r="G30" s="66">
        <f t="shared" si="0"/>
        <v>0</v>
      </c>
      <c r="H30" s="66">
        <f t="shared" si="0"/>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ref="R30:AA30" si="1">R28/(1+0.08)^R29</f>
        <v>0</v>
      </c>
      <c r="S30" s="66">
        <f t="shared" si="1"/>
        <v>0</v>
      </c>
      <c r="T30" s="66">
        <f t="shared" si="1"/>
        <v>0</v>
      </c>
      <c r="U30" s="66">
        <f t="shared" si="1"/>
        <v>0</v>
      </c>
      <c r="V30" s="66">
        <f t="shared" si="1"/>
        <v>0</v>
      </c>
      <c r="W30" s="66">
        <f t="shared" si="1"/>
        <v>0</v>
      </c>
      <c r="X30" s="66">
        <f t="shared" si="1"/>
        <v>0</v>
      </c>
      <c r="Y30" s="66">
        <f t="shared" si="1"/>
        <v>0</v>
      </c>
      <c r="Z30" s="66">
        <f t="shared" si="1"/>
        <v>0</v>
      </c>
      <c r="AA30" s="67">
        <f t="shared" si="1"/>
        <v>0</v>
      </c>
      <c r="AB30" s="53"/>
      <c r="AC30" s="38"/>
    </row>
    <row r="31" spans="1:35" ht="18.75" thickBot="1" x14ac:dyDescent="0.3">
      <c r="A31" s="38"/>
      <c r="B31" s="51" t="s">
        <v>44</v>
      </c>
      <c r="C31" s="68">
        <f>SUM(C30:AA30)</f>
        <v>0</v>
      </c>
      <c r="D31" s="69"/>
      <c r="E31" s="69"/>
      <c r="F31" s="69"/>
      <c r="G31" s="69"/>
      <c r="H31" s="69"/>
      <c r="I31" s="69"/>
      <c r="J31" s="69"/>
      <c r="K31" s="69"/>
      <c r="L31" s="69"/>
      <c r="M31" s="69"/>
      <c r="N31" s="69"/>
      <c r="O31" s="69"/>
      <c r="P31" s="69"/>
      <c r="Q31" s="69"/>
      <c r="R31" s="69"/>
      <c r="S31" s="69"/>
      <c r="T31" s="69"/>
      <c r="U31" s="69"/>
      <c r="V31" s="69"/>
      <c r="W31" s="69"/>
      <c r="X31" s="69"/>
      <c r="Y31" s="69"/>
      <c r="Z31" s="69"/>
      <c r="AA31" s="69"/>
      <c r="AB31" s="53"/>
      <c r="AC31" s="38"/>
    </row>
    <row r="32" spans="1:35" ht="18.75" thickBot="1" x14ac:dyDescent="0.3">
      <c r="A32" s="38"/>
      <c r="B32" s="51" t="s">
        <v>42</v>
      </c>
      <c r="C32" s="57">
        <f>C27-C31</f>
        <v>0</v>
      </c>
      <c r="D32" s="69"/>
      <c r="E32" s="69"/>
      <c r="F32" s="69"/>
      <c r="G32" s="69"/>
      <c r="H32" s="69"/>
      <c r="I32" s="69"/>
      <c r="J32" s="69"/>
      <c r="K32" s="69"/>
      <c r="L32" s="69"/>
      <c r="M32" s="69"/>
      <c r="N32" s="69"/>
      <c r="O32" s="69"/>
      <c r="P32" s="69"/>
      <c r="Q32" s="69"/>
      <c r="R32" s="69"/>
      <c r="S32" s="69"/>
      <c r="T32" s="69"/>
      <c r="U32" s="69"/>
      <c r="V32" s="69"/>
      <c r="W32" s="69"/>
      <c r="X32" s="69"/>
      <c r="Y32" s="69"/>
      <c r="Z32" s="69"/>
      <c r="AA32" s="69"/>
      <c r="AB32" s="53"/>
      <c r="AC32" s="38"/>
    </row>
    <row r="33" spans="1:29" x14ac:dyDescent="0.25">
      <c r="A33" s="38"/>
      <c r="B33" s="38"/>
      <c r="C33" s="70"/>
      <c r="D33" s="70"/>
      <c r="E33" s="70"/>
      <c r="F33" s="70"/>
      <c r="G33" s="70"/>
      <c r="H33" s="70"/>
      <c r="I33" s="70"/>
      <c r="J33" s="70"/>
      <c r="K33" s="70"/>
      <c r="L33" s="70"/>
      <c r="M33" s="70"/>
      <c r="N33" s="70"/>
      <c r="O33" s="70"/>
      <c r="P33" s="70"/>
      <c r="Q33" s="70"/>
      <c r="R33" s="70"/>
      <c r="S33" s="70"/>
      <c r="T33" s="70"/>
      <c r="U33" s="70"/>
      <c r="V33" s="70"/>
      <c r="W33" s="71"/>
      <c r="X33" s="71"/>
      <c r="Y33" s="71"/>
      <c r="Z33" s="71"/>
      <c r="AA33" s="71"/>
      <c r="AB33" s="38"/>
      <c r="AC33" s="38"/>
    </row>
    <row r="34" spans="1:29" x14ac:dyDescent="0.25">
      <c r="A34" s="38"/>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row>
    <row r="35" spans="1:29" x14ac:dyDescent="0.25">
      <c r="C35" s="72"/>
      <c r="D35" s="72"/>
      <c r="E35" s="72"/>
      <c r="F35" s="72"/>
      <c r="G35" s="72"/>
      <c r="H35" s="72"/>
      <c r="I35" s="72"/>
      <c r="J35" s="72"/>
      <c r="K35" s="72"/>
      <c r="L35" s="72"/>
      <c r="M35" s="72"/>
      <c r="N35" s="72"/>
      <c r="O35" s="72"/>
      <c r="P35" s="72"/>
      <c r="Q35" s="72"/>
      <c r="R35" s="72"/>
      <c r="S35" s="72"/>
      <c r="T35" s="72"/>
      <c r="U35" s="72"/>
      <c r="V35" s="72"/>
      <c r="W35" s="72"/>
      <c r="X35" s="72"/>
      <c r="Y35" s="72"/>
      <c r="Z35" s="72"/>
      <c r="AA35" s="72"/>
    </row>
  </sheetData>
  <sheetProtection algorithmName="SHA-512" hashValue="8QOOzt+x4aFhxEyn24XEFoHTbCVOxJ38TaUosMk9GTcyR40AEnXFdg4MBcNguTUKKON7q2U0t+3hyuGXPYZLdQ==" saltValue="Ij8NOnj3AZ/00PWNLLkIkA==" spinCount="100000" sheet="1" objects="1" scenarios="1" selectLockedCells="1"/>
  <mergeCells count="9">
    <mergeCell ref="B7:H7"/>
    <mergeCell ref="B10:G10"/>
    <mergeCell ref="B11:F11"/>
    <mergeCell ref="B17:P18"/>
    <mergeCell ref="I9:I10"/>
    <mergeCell ref="J9:J10"/>
    <mergeCell ref="B12:F12"/>
    <mergeCell ref="B8:G8"/>
    <mergeCell ref="B9:H9"/>
  </mergeCells>
  <dataValidations count="1">
    <dataValidation type="list" allowBlank="1" showInputMessage="1" showErrorMessage="1" sqref="I7:I9 I11:I12" xr:uid="{37B9418A-08F3-444B-A97D-0D0571E11652}">
      <formula1>$AG$19:$AH$19</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FA63C048-D2D1-4CEC-BF4C-D568695878FA}">
            <x14:iconSet iconSet="3Symbols2" custom="1">
              <x14:cfvo type="percent">
                <xm:f>0</xm:f>
              </x14:cfvo>
              <x14:cfvo type="num">
                <xm:f>-0.5</xm:f>
              </x14:cfvo>
              <x14:cfvo type="num">
                <xm:f>0.5</xm:f>
              </x14:cfvo>
              <x14:cfIcon iconSet="3Symbols2" iconId="0"/>
              <x14:cfIcon iconSet="3Symbols2" iconId="1"/>
              <x14:cfIcon iconSet="3Symbols2" iconId="2"/>
            </x14:iconSet>
          </x14:cfRule>
          <xm:sqref>H13</xm:sqref>
        </x14:conditionalFormatting>
        <x14:conditionalFormatting xmlns:xm="http://schemas.microsoft.com/office/excel/2006/main">
          <x14:cfRule type="iconSet" priority="7" id="{C88184CB-9D7D-44BE-B9EE-20142D54C7F7}">
            <x14:iconSet iconSet="3Symbols2" custom="1">
              <x14:cfvo type="percent">
                <xm:f>0</xm:f>
              </x14:cfvo>
              <x14:cfvo type="num">
                <xm:f>-0.5</xm:f>
              </x14:cfvo>
              <x14:cfvo type="num">
                <xm:f>0.5</xm:f>
              </x14:cfvo>
              <x14:cfIcon iconSet="3Symbols2" iconId="0"/>
              <x14:cfIcon iconSet="3Symbols2" iconId="1"/>
              <x14:cfIcon iconSet="3Symbols2" iconId="2"/>
            </x14:iconSet>
          </x14:cfRule>
          <xm:sqref>J11:J12 J7:J9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8550-8C40-4AE7-BD95-2608019AF497}">
  <dimension ref="A1:DD25"/>
  <sheetViews>
    <sheetView zoomScale="50" zoomScaleNormal="50" workbookViewId="0">
      <selection activeCell="C20" sqref="C20"/>
    </sheetView>
  </sheetViews>
  <sheetFormatPr defaultColWidth="8.7109375" defaultRowHeight="15" x14ac:dyDescent="0.25"/>
  <cols>
    <col min="1" max="1" width="8.7109375" style="40"/>
    <col min="2" max="2" width="37.7109375" style="40" customWidth="1"/>
    <col min="3" max="3" width="44.42578125" style="40" bestFit="1" customWidth="1"/>
    <col min="4" max="6" width="8.7109375" style="40"/>
    <col min="7" max="7" width="12.140625" style="40" bestFit="1" customWidth="1"/>
    <col min="8" max="9" width="8.7109375" style="40"/>
    <col min="10" max="10" width="12.140625" style="40" bestFit="1" customWidth="1"/>
    <col min="11" max="11" width="8.85546875" style="40" bestFit="1" customWidth="1"/>
    <col min="12" max="16384" width="8.7109375" style="40"/>
  </cols>
  <sheetData>
    <row r="1" spans="1:108" x14ac:dyDescent="0.25">
      <c r="A1" s="38"/>
      <c r="B1" s="38"/>
      <c r="C1" s="38"/>
      <c r="D1" s="38"/>
      <c r="E1" s="38"/>
      <c r="F1" s="38"/>
      <c r="G1" s="38"/>
      <c r="H1" s="38"/>
      <c r="I1" s="38"/>
      <c r="J1" s="38"/>
      <c r="K1" s="38"/>
      <c r="L1" s="38"/>
      <c r="M1" s="38"/>
      <c r="N1" s="38"/>
      <c r="O1" s="38"/>
      <c r="P1" s="38"/>
      <c r="Q1" s="38"/>
      <c r="R1" s="38"/>
      <c r="S1" s="38"/>
      <c r="T1" s="38"/>
      <c r="U1" s="38"/>
    </row>
    <row r="2" spans="1:108" x14ac:dyDescent="0.25">
      <c r="A2" s="38"/>
      <c r="B2" s="38"/>
      <c r="C2" s="38"/>
      <c r="D2" s="38"/>
      <c r="E2" s="38"/>
      <c r="F2" s="38"/>
      <c r="G2" s="38"/>
      <c r="H2" s="38"/>
      <c r="I2" s="45"/>
      <c r="J2" s="38"/>
      <c r="K2" s="38"/>
      <c r="L2" s="38"/>
      <c r="M2" s="38"/>
      <c r="N2" s="38"/>
      <c r="O2" s="38"/>
      <c r="P2" s="38"/>
      <c r="Q2" s="38"/>
      <c r="R2" s="38"/>
      <c r="S2" s="38"/>
      <c r="T2" s="38"/>
      <c r="U2" s="38"/>
    </row>
    <row r="3" spans="1:108" x14ac:dyDescent="0.25">
      <c r="A3" s="38"/>
      <c r="B3" s="38"/>
      <c r="C3" s="38"/>
      <c r="D3" s="38"/>
      <c r="E3" s="38"/>
      <c r="F3" s="38"/>
      <c r="G3" s="46" t="s">
        <v>94</v>
      </c>
      <c r="H3" s="38"/>
      <c r="I3" s="45"/>
      <c r="J3" s="38"/>
      <c r="K3" s="38"/>
      <c r="L3" s="38"/>
      <c r="M3" s="38"/>
      <c r="N3" s="38"/>
      <c r="O3" s="38"/>
      <c r="P3" s="38"/>
      <c r="Q3" s="38"/>
      <c r="R3" s="38"/>
      <c r="S3" s="38"/>
      <c r="T3" s="38"/>
      <c r="U3" s="38"/>
    </row>
    <row r="4" spans="1:108" ht="33" customHeight="1" x14ac:dyDescent="0.25">
      <c r="A4" s="38"/>
      <c r="B4" s="36" t="s">
        <v>47</v>
      </c>
      <c r="C4" s="38"/>
      <c r="D4" s="38"/>
      <c r="E4" s="38"/>
      <c r="F4" s="38"/>
      <c r="G4" s="38"/>
      <c r="H4" s="38"/>
      <c r="I4" s="38"/>
      <c r="J4" s="38"/>
      <c r="K4" s="38"/>
      <c r="L4" s="38"/>
      <c r="M4" s="38"/>
      <c r="N4" s="38"/>
      <c r="O4" s="38"/>
      <c r="P4" s="38"/>
      <c r="Q4" s="38"/>
      <c r="R4" s="38"/>
      <c r="S4" s="38" t="str">
        <f>Metodebeskrivelse!P1</f>
        <v>Version 1: 02-03-26</v>
      </c>
      <c r="T4" s="38"/>
      <c r="U4" s="38"/>
    </row>
    <row r="5" spans="1:108" ht="18" x14ac:dyDescent="0.25">
      <c r="A5" s="47"/>
      <c r="B5" s="47"/>
      <c r="C5" s="48"/>
      <c r="D5" s="48"/>
      <c r="E5" s="48"/>
      <c r="F5" s="48"/>
      <c r="G5" s="48"/>
      <c r="H5" s="48"/>
      <c r="I5" s="48"/>
      <c r="J5" s="48"/>
      <c r="K5" s="48"/>
      <c r="L5" s="48"/>
      <c r="M5" s="48"/>
      <c r="N5" s="48"/>
      <c r="O5" s="48"/>
      <c r="P5" s="48"/>
      <c r="Q5" s="48"/>
      <c r="R5" s="48"/>
      <c r="S5" s="48"/>
      <c r="T5" s="48"/>
      <c r="U5" s="48"/>
    </row>
    <row r="6" spans="1:108" x14ac:dyDescent="0.25">
      <c r="A6" s="38"/>
      <c r="B6" s="38"/>
      <c r="C6" s="38"/>
      <c r="D6" s="38"/>
      <c r="E6" s="38"/>
      <c r="F6" s="38"/>
      <c r="G6" s="38"/>
      <c r="H6" s="38"/>
      <c r="I6" s="38"/>
      <c r="J6" s="38"/>
      <c r="K6" s="38"/>
      <c r="L6" s="38"/>
      <c r="M6" s="38"/>
      <c r="N6" s="38"/>
      <c r="O6" s="38"/>
      <c r="P6" s="38"/>
      <c r="Q6" s="38"/>
      <c r="R6" s="38"/>
      <c r="S6" s="38"/>
      <c r="T6" s="38"/>
      <c r="U6" s="38"/>
    </row>
    <row r="7" spans="1:108" s="38" customFormat="1" ht="18" x14ac:dyDescent="0.25">
      <c r="B7" s="36" t="s">
        <v>38</v>
      </c>
      <c r="L7" s="75"/>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row>
    <row r="8" spans="1:108" s="38" customFormat="1" ht="18" customHeight="1" x14ac:dyDescent="0.25">
      <c r="B8" s="92" t="s">
        <v>87</v>
      </c>
      <c r="C8" s="92"/>
      <c r="D8" s="92"/>
      <c r="E8" s="51"/>
      <c r="F8" s="27"/>
      <c r="G8" s="28">
        <f>IF(F8="",0,IF(F8=L8,1,-1))</f>
        <v>0</v>
      </c>
      <c r="H8" s="51"/>
      <c r="I8" s="51"/>
      <c r="J8" s="51"/>
      <c r="K8" s="51"/>
      <c r="L8" s="75" t="s">
        <v>49</v>
      </c>
      <c r="M8" s="95"/>
      <c r="N8" s="95"/>
      <c r="O8" s="95"/>
      <c r="P8" s="95"/>
      <c r="Q8" s="95"/>
      <c r="R8" s="95"/>
      <c r="S8" s="95"/>
      <c r="T8" s="95"/>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row>
    <row r="9" spans="1:108" s="38" customFormat="1" ht="18" customHeight="1" x14ac:dyDescent="0.25">
      <c r="B9" s="92" t="s">
        <v>89</v>
      </c>
      <c r="C9" s="92"/>
      <c r="D9" s="92"/>
      <c r="E9" s="51"/>
      <c r="F9" s="27"/>
      <c r="G9" s="28">
        <f>IF(F9="",0,IF(F9=L9,1,-1))</f>
        <v>0</v>
      </c>
      <c r="H9" s="51"/>
      <c r="I9" s="51"/>
      <c r="J9" s="51"/>
      <c r="K9" s="51"/>
      <c r="L9" s="75" t="s">
        <v>49</v>
      </c>
      <c r="M9" s="95"/>
      <c r="N9" s="95"/>
      <c r="O9" s="95"/>
      <c r="P9" s="95"/>
      <c r="Q9" s="95"/>
      <c r="R9" s="95"/>
      <c r="S9" s="95"/>
      <c r="T9" s="95"/>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row>
    <row r="10" spans="1:108" s="38" customFormat="1" ht="18" customHeight="1" x14ac:dyDescent="0.25">
      <c r="B10" s="92" t="s">
        <v>88</v>
      </c>
      <c r="C10" s="92"/>
      <c r="D10" s="51"/>
      <c r="E10" s="51"/>
      <c r="F10" s="27"/>
      <c r="G10" s="28">
        <f>IF(F10="",0,IF(F10=L10,1,-1))</f>
        <v>0</v>
      </c>
      <c r="H10" s="51"/>
      <c r="I10" s="51"/>
      <c r="J10" s="51"/>
      <c r="K10" s="51"/>
      <c r="L10" s="75" t="s">
        <v>50</v>
      </c>
      <c r="M10" s="95"/>
      <c r="N10" s="95"/>
      <c r="O10" s="95"/>
      <c r="P10" s="95"/>
      <c r="Q10" s="95"/>
      <c r="R10" s="95"/>
      <c r="S10" s="95"/>
      <c r="T10" s="95"/>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row>
    <row r="11" spans="1:108" s="38" customFormat="1" ht="18" x14ac:dyDescent="0.25">
      <c r="B11" s="92" t="s">
        <v>90</v>
      </c>
      <c r="C11" s="92"/>
      <c r="D11" s="53"/>
      <c r="E11" s="53"/>
      <c r="F11" s="27"/>
      <c r="G11" s="28">
        <f>IF(F11="",0,IF(F11=L11,1,-1))</f>
        <v>0</v>
      </c>
      <c r="H11" s="53"/>
      <c r="I11" s="53"/>
      <c r="J11" s="51"/>
      <c r="K11" s="51"/>
      <c r="L11" s="75" t="s">
        <v>50</v>
      </c>
      <c r="M11" s="95"/>
      <c r="N11" s="95"/>
      <c r="O11" s="95"/>
      <c r="P11" s="95"/>
      <c r="Q11" s="95"/>
      <c r="R11" s="95"/>
      <c r="S11" s="95"/>
      <c r="T11" s="95"/>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row>
    <row r="12" spans="1:108" s="38" customFormat="1" ht="18" x14ac:dyDescent="0.25">
      <c r="B12" s="92" t="s">
        <v>91</v>
      </c>
      <c r="C12" s="92"/>
      <c r="D12" s="53"/>
      <c r="E12" s="53"/>
      <c r="F12" s="27"/>
      <c r="G12" s="28">
        <f>IF(F12="",0,IF(F12=L12,1,-1))</f>
        <v>0</v>
      </c>
      <c r="H12" s="53"/>
      <c r="I12" s="53"/>
      <c r="J12" s="51"/>
      <c r="K12" s="51"/>
      <c r="L12" s="75" t="s">
        <v>50</v>
      </c>
      <c r="M12" s="95"/>
      <c r="N12" s="95"/>
      <c r="O12" s="95"/>
      <c r="P12" s="95"/>
      <c r="Q12" s="95"/>
      <c r="R12" s="95"/>
      <c r="S12" s="95"/>
      <c r="T12" s="95"/>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row>
    <row r="13" spans="1:108" s="38" customFormat="1" ht="18" x14ac:dyDescent="0.25">
      <c r="B13" s="51"/>
      <c r="C13" s="51"/>
      <c r="D13" s="53"/>
      <c r="E13" s="53"/>
      <c r="F13" s="53"/>
      <c r="G13" s="53"/>
      <c r="H13" s="53"/>
      <c r="I13" s="53"/>
      <c r="J13" s="53"/>
      <c r="K13" s="28"/>
      <c r="L13" s="75"/>
      <c r="M13" s="95"/>
      <c r="N13" s="95"/>
      <c r="O13" s="95"/>
      <c r="P13" s="95"/>
      <c r="Q13" s="95"/>
      <c r="R13" s="95"/>
      <c r="S13" s="95"/>
      <c r="T13" s="95"/>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row>
    <row r="14" spans="1:108" s="38" customFormat="1" ht="29.25" x14ac:dyDescent="0.25">
      <c r="B14" s="29" t="str">
        <f>IF(H14=0,"Spørgsmål om afgrænsning er ikke besvaret",IF(H14=1,"Projektet er omfattet af standardløsningen","Projektet er IKKE omfattet af standardløsningen"))</f>
        <v>Spørgsmål om afgrænsning er ikke besvaret</v>
      </c>
      <c r="C14" s="30"/>
      <c r="D14" s="30"/>
      <c r="E14" s="31" t="s">
        <v>51</v>
      </c>
      <c r="F14" s="32"/>
      <c r="G14" s="32"/>
      <c r="H14" s="33">
        <f>MIN(G8:G12)</f>
        <v>0</v>
      </c>
      <c r="M14" s="95"/>
      <c r="N14" s="95"/>
      <c r="O14" s="95"/>
      <c r="P14" s="95"/>
      <c r="Q14" s="95"/>
      <c r="R14" s="95"/>
      <c r="S14" s="95"/>
      <c r="T14" s="95"/>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row>
    <row r="15" spans="1:108" ht="18" customHeight="1" x14ac:dyDescent="0.25">
      <c r="A15" s="38"/>
      <c r="B15" s="38"/>
      <c r="C15" s="38"/>
      <c r="D15" s="38"/>
      <c r="E15" s="38"/>
      <c r="F15" s="38"/>
      <c r="G15" s="38"/>
      <c r="H15" s="38"/>
      <c r="I15" s="38"/>
      <c r="J15" s="38"/>
      <c r="K15" s="38"/>
      <c r="L15" s="38"/>
      <c r="M15" s="95"/>
      <c r="N15" s="95"/>
      <c r="O15" s="95"/>
      <c r="P15" s="95"/>
      <c r="Q15" s="95"/>
      <c r="R15" s="95"/>
      <c r="S15" s="95"/>
      <c r="T15" s="95"/>
      <c r="U15" s="38"/>
    </row>
    <row r="16" spans="1:108" ht="27" customHeight="1" x14ac:dyDescent="0.25">
      <c r="A16" s="38"/>
      <c r="B16" s="76" t="s">
        <v>40</v>
      </c>
      <c r="C16" s="38"/>
      <c r="D16" s="38"/>
      <c r="E16" s="38"/>
      <c r="F16" s="38"/>
      <c r="G16" s="38"/>
      <c r="H16" s="38"/>
      <c r="I16" s="38"/>
      <c r="J16" s="38"/>
      <c r="K16" s="38"/>
      <c r="L16" s="38"/>
      <c r="M16" s="95"/>
      <c r="N16" s="95"/>
      <c r="O16" s="95"/>
      <c r="P16" s="95"/>
      <c r="Q16" s="95"/>
      <c r="R16" s="95"/>
      <c r="S16" s="95"/>
      <c r="T16" s="95"/>
      <c r="U16" s="38"/>
    </row>
    <row r="17" spans="1:28" ht="18" customHeight="1" x14ac:dyDescent="0.25">
      <c r="A17" s="38"/>
      <c r="B17" s="94" t="s">
        <v>79</v>
      </c>
      <c r="C17" s="94"/>
      <c r="D17" s="94"/>
      <c r="E17" s="94"/>
      <c r="F17" s="94"/>
      <c r="G17" s="94"/>
      <c r="H17" s="94"/>
      <c r="I17" s="94"/>
      <c r="J17" s="94"/>
      <c r="K17" s="94"/>
      <c r="L17" s="38"/>
      <c r="M17" s="95"/>
      <c r="N17" s="95"/>
      <c r="O17" s="95"/>
      <c r="P17" s="95"/>
      <c r="Q17" s="95"/>
      <c r="R17" s="95"/>
      <c r="S17" s="95"/>
      <c r="T17" s="95"/>
      <c r="U17" s="38"/>
    </row>
    <row r="18" spans="1:28" ht="87" customHeight="1" x14ac:dyDescent="0.25">
      <c r="A18" s="38"/>
      <c r="B18" s="94"/>
      <c r="C18" s="94"/>
      <c r="D18" s="94"/>
      <c r="E18" s="94"/>
      <c r="F18" s="94"/>
      <c r="G18" s="94"/>
      <c r="H18" s="94"/>
      <c r="I18" s="94"/>
      <c r="J18" s="94"/>
      <c r="K18" s="94"/>
      <c r="L18" s="38"/>
      <c r="M18" s="95"/>
      <c r="N18" s="95"/>
      <c r="O18" s="95"/>
      <c r="P18" s="95"/>
      <c r="Q18" s="95"/>
      <c r="R18" s="95"/>
      <c r="S18" s="95"/>
      <c r="T18" s="95"/>
      <c r="U18" s="38"/>
      <c r="AA18" s="55" t="s">
        <v>49</v>
      </c>
      <c r="AB18" s="55" t="s">
        <v>50</v>
      </c>
    </row>
    <row r="19" spans="1:28" ht="35.25" customHeight="1" thickBot="1" x14ac:dyDescent="0.3">
      <c r="A19" s="38"/>
      <c r="B19" s="36" t="s">
        <v>41</v>
      </c>
      <c r="C19" s="54"/>
      <c r="D19" s="54"/>
      <c r="E19" s="54"/>
      <c r="F19" s="54"/>
      <c r="G19" s="54"/>
      <c r="H19" s="54"/>
      <c r="I19" s="54"/>
      <c r="J19" s="54"/>
      <c r="K19" s="54"/>
      <c r="L19" s="38"/>
      <c r="M19" s="95"/>
      <c r="N19" s="95"/>
      <c r="O19" s="95"/>
      <c r="P19" s="95"/>
      <c r="Q19" s="95"/>
      <c r="R19" s="95"/>
      <c r="S19" s="95"/>
      <c r="T19" s="95"/>
      <c r="U19" s="38"/>
    </row>
    <row r="20" spans="1:28" ht="18.75" thickBot="1" x14ac:dyDescent="0.3">
      <c r="A20" s="38"/>
      <c r="B20" s="51" t="s">
        <v>56</v>
      </c>
      <c r="C20" s="79"/>
      <c r="D20" s="53"/>
      <c r="E20" s="53"/>
      <c r="F20" s="53"/>
      <c r="G20" s="53"/>
      <c r="H20" s="53"/>
      <c r="I20" s="53"/>
      <c r="J20" s="53"/>
      <c r="K20" s="53"/>
      <c r="L20" s="38"/>
      <c r="M20" s="95"/>
      <c r="N20" s="95"/>
      <c r="O20" s="95"/>
      <c r="P20" s="95"/>
      <c r="Q20" s="95"/>
      <c r="R20" s="95"/>
      <c r="S20" s="95"/>
      <c r="T20" s="95"/>
      <c r="U20" s="38"/>
    </row>
    <row r="21" spans="1:28" ht="18.75" thickBot="1" x14ac:dyDescent="0.3">
      <c r="A21" s="38"/>
      <c r="B21" s="51" t="s">
        <v>46</v>
      </c>
      <c r="C21" s="80"/>
      <c r="D21" s="53"/>
      <c r="E21" s="53"/>
      <c r="F21" s="53"/>
      <c r="G21" s="53"/>
      <c r="H21" s="53"/>
      <c r="I21" s="53"/>
      <c r="J21" s="53"/>
      <c r="K21" s="53"/>
      <c r="L21" s="38"/>
      <c r="M21" s="95"/>
      <c r="N21" s="95"/>
      <c r="O21" s="95"/>
      <c r="P21" s="95"/>
      <c r="Q21" s="95"/>
      <c r="R21" s="95"/>
      <c r="S21" s="95"/>
      <c r="T21" s="95"/>
      <c r="U21" s="38"/>
    </row>
    <row r="22" spans="1:28" ht="18.75" thickBot="1" x14ac:dyDescent="0.3">
      <c r="A22" s="38"/>
      <c r="B22" s="51" t="s">
        <v>45</v>
      </c>
      <c r="C22" s="77">
        <f>0.426991047543543*25*C20*37.846</f>
        <v>0</v>
      </c>
      <c r="D22" s="53"/>
      <c r="E22" s="53"/>
      <c r="F22" s="53"/>
      <c r="G22" s="53"/>
      <c r="H22" s="53"/>
      <c r="I22" s="53"/>
      <c r="J22" s="53"/>
      <c r="K22" s="53"/>
      <c r="L22" s="38"/>
      <c r="M22" s="95"/>
      <c r="N22" s="95"/>
      <c r="O22" s="95"/>
      <c r="P22" s="95"/>
      <c r="Q22" s="95"/>
      <c r="R22" s="95"/>
      <c r="S22" s="95"/>
      <c r="T22" s="95"/>
      <c r="U22" s="38"/>
    </row>
    <row r="23" spans="1:28" ht="18.75" thickBot="1" x14ac:dyDescent="0.3">
      <c r="A23" s="38"/>
      <c r="B23" s="51" t="s">
        <v>42</v>
      </c>
      <c r="C23" s="78">
        <f>C21-C22</f>
        <v>0</v>
      </c>
      <c r="D23" s="53"/>
      <c r="E23" s="53"/>
      <c r="F23" s="53"/>
      <c r="G23" s="53"/>
      <c r="H23" s="53"/>
      <c r="I23" s="53"/>
      <c r="J23" s="53"/>
      <c r="K23" s="53"/>
      <c r="L23" s="38"/>
      <c r="M23" s="95"/>
      <c r="N23" s="95"/>
      <c r="O23" s="95"/>
      <c r="P23" s="95"/>
      <c r="Q23" s="95"/>
      <c r="R23" s="95"/>
      <c r="S23" s="95"/>
      <c r="T23" s="95"/>
      <c r="U23" s="38"/>
    </row>
    <row r="24" spans="1:28" ht="18" x14ac:dyDescent="0.25">
      <c r="A24" s="38"/>
      <c r="B24" s="38"/>
      <c r="C24" s="38"/>
      <c r="D24" s="54"/>
      <c r="E24" s="54"/>
      <c r="F24" s="54"/>
      <c r="G24" s="54"/>
      <c r="H24" s="54"/>
      <c r="I24" s="54"/>
      <c r="J24" s="54"/>
      <c r="K24" s="54"/>
      <c r="L24" s="38"/>
      <c r="M24" s="38"/>
      <c r="N24" s="38"/>
      <c r="O24" s="38"/>
      <c r="P24" s="38"/>
      <c r="Q24" s="38"/>
      <c r="R24" s="38"/>
      <c r="S24" s="38"/>
      <c r="T24" s="38"/>
      <c r="U24" s="38"/>
    </row>
    <row r="25" spans="1:28" x14ac:dyDescent="0.25">
      <c r="A25" s="38"/>
      <c r="B25" s="38"/>
      <c r="C25" s="38"/>
      <c r="D25" s="38"/>
      <c r="E25" s="38"/>
      <c r="F25" s="38"/>
      <c r="G25" s="38"/>
      <c r="H25" s="38"/>
      <c r="I25" s="38"/>
      <c r="J25" s="38"/>
      <c r="K25" s="38"/>
      <c r="L25" s="38"/>
      <c r="M25" s="38"/>
      <c r="N25" s="38"/>
      <c r="O25" s="38"/>
      <c r="P25" s="38"/>
      <c r="Q25" s="38"/>
      <c r="R25" s="38"/>
      <c r="S25" s="38"/>
      <c r="T25" s="38"/>
      <c r="U25" s="38"/>
    </row>
  </sheetData>
  <sheetProtection algorithmName="SHA-512" hashValue="P1Ozgp+wjfn0eaXs+eVZODdtKp49u7NrG0m6qkC5/J+NAP7oMGvIhzpt9v/POP9QEbUkeZ/N+9XLav7y/XA2kQ==" saltValue="FVldlTLf6EFpbNn1hVGWBg==" spinCount="100000" sheet="1" objects="1" scenarios="1" selectLockedCells="1"/>
  <mergeCells count="7">
    <mergeCell ref="B17:K18"/>
    <mergeCell ref="M8:T23"/>
    <mergeCell ref="B8:D8"/>
    <mergeCell ref="B9:D9"/>
    <mergeCell ref="B10:C10"/>
    <mergeCell ref="B11:C11"/>
    <mergeCell ref="B12:C12"/>
  </mergeCells>
  <dataValidations count="1">
    <dataValidation type="list" allowBlank="1" showInputMessage="1" showErrorMessage="1" sqref="F8:F12" xr:uid="{1DF334D3-13E5-4821-9FED-500582741999}">
      <formula1>$AA$18:$AB$18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B45F46D9-D4F9-4FAA-A9BC-ADB7D9598F88}">
            <x14:iconSet iconSet="3Symbols2" custom="1">
              <x14:cfvo type="percent">
                <xm:f>0</xm:f>
              </x14:cfvo>
              <x14:cfvo type="num">
                <xm:f>-0.5</xm:f>
              </x14:cfvo>
              <x14:cfvo type="num">
                <xm:f>0.5</xm:f>
              </x14:cfvo>
              <x14:cfIcon iconSet="3Symbols2" iconId="0"/>
              <x14:cfIcon iconSet="3Symbols2" iconId="1"/>
              <x14:cfIcon iconSet="3Symbols2" iconId="2"/>
            </x14:iconSet>
          </x14:cfRule>
          <xm:sqref>H14</xm:sqref>
        </x14:conditionalFormatting>
        <x14:conditionalFormatting xmlns:xm="http://schemas.microsoft.com/office/excel/2006/main">
          <x14:cfRule type="iconSet" priority="4" id="{0FBF2C6D-51BA-4E81-BBA1-385394B4490C}">
            <x14:iconSet iconSet="3Symbols2" custom="1">
              <x14:cfvo type="percent">
                <xm:f>0</xm:f>
              </x14:cfvo>
              <x14:cfvo type="num">
                <xm:f>-0.5</xm:f>
              </x14:cfvo>
              <x14:cfvo type="num">
                <xm:f>0.5</xm:f>
              </x14:cfvo>
              <x14:cfIcon iconSet="3Symbols2" iconId="0"/>
              <x14:cfIcon iconSet="3Symbols2" iconId="1"/>
              <x14:cfIcon iconSet="3Symbols2" iconId="2"/>
            </x14:iconSet>
          </x14:cfRule>
          <xm:sqref>K13 G8:G12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57C9-4DEC-40CA-870C-AE68F098C3A3}">
  <dimension ref="A1:BS19"/>
  <sheetViews>
    <sheetView zoomScaleNormal="100" workbookViewId="0">
      <selection activeCell="C12" sqref="C12"/>
    </sheetView>
  </sheetViews>
  <sheetFormatPr defaultColWidth="8.7109375" defaultRowHeight="15" x14ac:dyDescent="0.25"/>
  <cols>
    <col min="1" max="1" width="8.7109375" style="40"/>
    <col min="2" max="2" width="29.42578125" style="40" customWidth="1"/>
    <col min="3" max="3" width="44.28515625" style="40" bestFit="1" customWidth="1"/>
    <col min="4" max="5" width="8.7109375" style="40"/>
    <col min="6" max="6" width="14.5703125" style="40" customWidth="1"/>
    <col min="7" max="7" width="14" style="40" bestFit="1" customWidth="1"/>
    <col min="8" max="16" width="8.7109375" style="40"/>
    <col min="17" max="17" width="9.28515625" style="40" customWidth="1"/>
    <col min="18" max="16384" width="8.7109375" style="40"/>
  </cols>
  <sheetData>
    <row r="1" spans="1:71" x14ac:dyDescent="0.25">
      <c r="A1" s="38"/>
      <c r="B1" s="38"/>
      <c r="C1" s="38"/>
      <c r="D1" s="38"/>
      <c r="E1" s="38"/>
      <c r="F1" s="38"/>
      <c r="G1" s="38"/>
      <c r="H1" s="38"/>
      <c r="I1" s="38"/>
      <c r="J1" s="38"/>
      <c r="K1" s="38"/>
      <c r="L1" s="38"/>
      <c r="M1" s="38"/>
      <c r="N1" s="38"/>
      <c r="O1" s="38"/>
      <c r="P1" s="38"/>
      <c r="Q1" s="38"/>
      <c r="R1" s="38"/>
    </row>
    <row r="2" spans="1:71" x14ac:dyDescent="0.25">
      <c r="A2" s="38"/>
      <c r="B2" s="38"/>
      <c r="C2" s="38"/>
      <c r="D2" s="38"/>
      <c r="E2" s="38"/>
      <c r="F2" s="38"/>
      <c r="G2" s="38"/>
      <c r="H2" s="38"/>
      <c r="I2" s="45"/>
      <c r="J2" s="38"/>
      <c r="K2" s="38"/>
      <c r="L2" s="38"/>
      <c r="M2" s="38"/>
      <c r="N2" s="38"/>
      <c r="O2" s="38"/>
      <c r="P2" s="38"/>
      <c r="Q2" s="38"/>
      <c r="R2" s="38"/>
    </row>
    <row r="3" spans="1:71" x14ac:dyDescent="0.25">
      <c r="A3" s="38"/>
      <c r="B3" s="38"/>
      <c r="C3" s="38"/>
      <c r="D3" s="38"/>
      <c r="E3" s="45" t="s">
        <v>94</v>
      </c>
      <c r="F3" s="38"/>
      <c r="G3" s="38"/>
      <c r="H3" s="38"/>
      <c r="I3" s="38"/>
      <c r="J3" s="38"/>
      <c r="K3" s="38"/>
      <c r="L3" s="38"/>
      <c r="M3" s="38"/>
      <c r="N3" s="38"/>
      <c r="O3" s="38"/>
      <c r="P3" s="38"/>
      <c r="Q3" s="38"/>
      <c r="R3" s="38"/>
    </row>
    <row r="4" spans="1:71" ht="32.1" customHeight="1" x14ac:dyDescent="0.25">
      <c r="A4" s="38"/>
      <c r="B4" s="36" t="s">
        <v>48</v>
      </c>
      <c r="C4" s="38"/>
      <c r="D4" s="38"/>
      <c r="E4" s="38"/>
      <c r="F4" s="38"/>
      <c r="G4" s="38"/>
      <c r="H4" s="38"/>
      <c r="I4" s="38"/>
      <c r="J4" s="38"/>
      <c r="K4" s="38"/>
      <c r="L4" s="38"/>
      <c r="M4" s="38"/>
      <c r="N4" s="38"/>
      <c r="O4" s="38"/>
      <c r="P4" s="38" t="str">
        <f>Metodebeskrivelse!P1</f>
        <v>Version 1: 02-03-26</v>
      </c>
      <c r="Q4" s="38"/>
      <c r="R4" s="38"/>
    </row>
    <row r="5" spans="1:71" ht="18" x14ac:dyDescent="0.25">
      <c r="A5" s="47"/>
      <c r="B5" s="47"/>
      <c r="C5" s="48"/>
      <c r="D5" s="48"/>
      <c r="E5" s="48"/>
      <c r="F5" s="48"/>
      <c r="G5" s="48"/>
      <c r="H5" s="48"/>
      <c r="I5" s="48"/>
      <c r="J5" s="48"/>
      <c r="K5" s="48"/>
      <c r="L5" s="48"/>
      <c r="M5" s="48"/>
      <c r="N5" s="48"/>
      <c r="O5" s="48"/>
      <c r="P5" s="48"/>
      <c r="Q5" s="48"/>
      <c r="R5" s="48"/>
    </row>
    <row r="6" spans="1:71" s="38" customFormat="1" ht="18" x14ac:dyDescent="0.25">
      <c r="B6" s="36" t="s">
        <v>38</v>
      </c>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row>
    <row r="7" spans="1:71" s="38" customFormat="1" x14ac:dyDescent="0.25">
      <c r="B7" s="92" t="s">
        <v>92</v>
      </c>
      <c r="C7" s="92"/>
      <c r="D7" s="92"/>
      <c r="E7" s="92"/>
      <c r="F7" s="92"/>
      <c r="G7" s="51"/>
      <c r="H7" s="27"/>
      <c r="I7" s="28">
        <f>IF(H7="",0,IF(H7=N7,1,-1))</f>
        <v>0</v>
      </c>
      <c r="J7" s="51"/>
      <c r="K7" s="51"/>
      <c r="L7" s="51"/>
      <c r="M7" s="51"/>
      <c r="N7" s="52" t="s">
        <v>50</v>
      </c>
      <c r="O7" s="51"/>
      <c r="P7" s="51"/>
      <c r="Q7" s="51"/>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row>
    <row r="8" spans="1:71" s="38" customFormat="1" x14ac:dyDescent="0.25">
      <c r="B8" s="92" t="s">
        <v>82</v>
      </c>
      <c r="C8" s="92"/>
      <c r="D8" s="92"/>
      <c r="E8" s="51"/>
      <c r="F8" s="51"/>
      <c r="G8" s="51"/>
      <c r="H8" s="27"/>
      <c r="I8" s="28">
        <f>IF(H8="",0,IF(H8=N8,1,-1))</f>
        <v>0</v>
      </c>
      <c r="J8" s="51"/>
      <c r="K8" s="51"/>
      <c r="L8" s="51"/>
      <c r="M8" s="51"/>
      <c r="N8" s="52" t="s">
        <v>50</v>
      </c>
      <c r="O8" s="51"/>
      <c r="P8" s="51"/>
      <c r="Q8" s="51"/>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row>
    <row r="9" spans="1:71" s="38" customFormat="1" x14ac:dyDescent="0.25">
      <c r="B9" s="92" t="s">
        <v>93</v>
      </c>
      <c r="C9" s="92"/>
      <c r="D9" s="92"/>
      <c r="E9" s="51"/>
      <c r="F9" s="51"/>
      <c r="G9" s="51"/>
      <c r="H9" s="27"/>
      <c r="I9" s="28">
        <f>IF(H9="",0,IF(H9=N9,1,-1))</f>
        <v>0</v>
      </c>
      <c r="J9" s="51"/>
      <c r="K9" s="51"/>
      <c r="L9" s="51"/>
      <c r="M9" s="51"/>
      <c r="N9" s="52" t="s">
        <v>50</v>
      </c>
      <c r="O9" s="51"/>
      <c r="P9" s="51"/>
      <c r="Q9" s="51"/>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row>
    <row r="10" spans="1:71" s="38" customFormat="1" x14ac:dyDescent="0.25">
      <c r="B10" s="92" t="s">
        <v>90</v>
      </c>
      <c r="C10" s="92"/>
      <c r="D10" s="51"/>
      <c r="E10" s="51"/>
      <c r="F10" s="51"/>
      <c r="G10" s="51"/>
      <c r="H10" s="27"/>
      <c r="I10" s="28">
        <f>IF(H10="",0,IF(H10=N10,1,-1))</f>
        <v>0</v>
      </c>
      <c r="J10" s="51"/>
      <c r="K10" s="51"/>
      <c r="L10" s="51"/>
      <c r="M10" s="51"/>
      <c r="N10" s="52" t="s">
        <v>50</v>
      </c>
      <c r="O10" s="51"/>
      <c r="P10" s="51"/>
      <c r="Q10" s="51"/>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row>
    <row r="11" spans="1:71" ht="29.25" x14ac:dyDescent="0.25">
      <c r="A11" s="38"/>
      <c r="B11" s="29" t="str">
        <f>IF(G11=0,"Spørgsmål om afgrænsning er ikke besvaret",IF(G11=1,"Projektet er omfattet af standardløsningen","Projektet er IKKE omfattet af standardløsningen"))</f>
        <v>Spørgsmål om afgrænsning er ikke besvaret</v>
      </c>
      <c r="C11" s="30"/>
      <c r="D11" s="30"/>
      <c r="E11" s="31" t="s">
        <v>51</v>
      </c>
      <c r="F11" s="32"/>
      <c r="G11" s="33">
        <f>MIN(I7:I10)</f>
        <v>0</v>
      </c>
      <c r="H11" s="38"/>
      <c r="I11" s="38"/>
      <c r="J11" s="38"/>
      <c r="K11" s="38"/>
      <c r="L11" s="38"/>
      <c r="M11" s="38"/>
      <c r="N11" s="38"/>
      <c r="O11" s="38"/>
      <c r="P11" s="38"/>
      <c r="Q11" s="38"/>
      <c r="R11" s="38"/>
    </row>
    <row r="12" spans="1:71" ht="33.75" customHeight="1" x14ac:dyDescent="0.25">
      <c r="A12" s="38"/>
      <c r="B12" s="36" t="s">
        <v>40</v>
      </c>
      <c r="C12" s="38"/>
      <c r="D12" s="38"/>
      <c r="E12" s="38"/>
      <c r="F12" s="38"/>
      <c r="G12" s="38"/>
      <c r="H12" s="38"/>
      <c r="I12" s="38"/>
      <c r="J12" s="38"/>
      <c r="K12" s="38"/>
      <c r="L12" s="38"/>
      <c r="M12" s="38"/>
      <c r="N12" s="38"/>
      <c r="O12" s="38"/>
      <c r="P12" s="38"/>
      <c r="Q12" s="38"/>
      <c r="R12" s="38"/>
      <c r="U12" s="55" t="s">
        <v>49</v>
      </c>
    </row>
    <row r="13" spans="1:71" ht="17.45" customHeight="1" x14ac:dyDescent="0.25">
      <c r="A13" s="38"/>
      <c r="B13" s="96" t="s">
        <v>80</v>
      </c>
      <c r="C13" s="97"/>
      <c r="D13" s="97"/>
      <c r="E13" s="97"/>
      <c r="F13" s="97"/>
      <c r="G13" s="97"/>
      <c r="H13" s="97"/>
      <c r="I13" s="38"/>
      <c r="J13" s="38"/>
      <c r="K13" s="38"/>
      <c r="L13" s="38"/>
      <c r="M13" s="38"/>
      <c r="N13" s="38"/>
      <c r="O13" s="38"/>
      <c r="P13" s="38"/>
      <c r="Q13" s="38"/>
      <c r="R13" s="38"/>
      <c r="U13" s="55" t="s">
        <v>50</v>
      </c>
    </row>
    <row r="14" spans="1:71" ht="56.25" customHeight="1" x14ac:dyDescent="0.25">
      <c r="A14" s="38"/>
      <c r="B14" s="97"/>
      <c r="C14" s="97"/>
      <c r="D14" s="97"/>
      <c r="E14" s="97"/>
      <c r="F14" s="97"/>
      <c r="G14" s="97"/>
      <c r="H14" s="97"/>
      <c r="I14" s="38"/>
      <c r="J14" s="38"/>
      <c r="K14" s="38"/>
      <c r="L14" s="38"/>
      <c r="M14" s="38"/>
      <c r="N14" s="38"/>
      <c r="O14" s="38"/>
      <c r="P14" s="38"/>
      <c r="Q14" s="38"/>
      <c r="R14" s="38"/>
    </row>
    <row r="15" spans="1:71" ht="35.25" customHeight="1" thickBot="1" x14ac:dyDescent="0.3">
      <c r="A15" s="38"/>
      <c r="B15" s="36" t="s">
        <v>41</v>
      </c>
      <c r="C15" s="54"/>
      <c r="D15" s="54"/>
      <c r="E15" s="54"/>
      <c r="F15" s="54"/>
      <c r="G15" s="54"/>
      <c r="H15" s="54"/>
      <c r="I15" s="38"/>
      <c r="J15" s="38"/>
      <c r="K15" s="38"/>
      <c r="L15" s="38"/>
      <c r="M15" s="38"/>
      <c r="N15" s="38"/>
      <c r="O15" s="38"/>
      <c r="P15" s="38"/>
      <c r="Q15" s="38"/>
      <c r="R15" s="38"/>
    </row>
    <row r="16" spans="1:71" ht="18.75" thickBot="1" x14ac:dyDescent="0.3">
      <c r="A16" s="38"/>
      <c r="B16" s="51" t="s">
        <v>43</v>
      </c>
      <c r="C16" s="74"/>
      <c r="D16" s="53"/>
      <c r="E16" s="53"/>
      <c r="F16" s="53"/>
      <c r="G16" s="53"/>
      <c r="H16" s="53"/>
      <c r="I16" s="38"/>
      <c r="J16" s="38"/>
      <c r="K16" s="38"/>
      <c r="L16" s="38"/>
      <c r="M16" s="38"/>
      <c r="N16" s="38"/>
      <c r="O16" s="38"/>
      <c r="P16" s="38"/>
      <c r="Q16" s="38"/>
      <c r="R16" s="38"/>
    </row>
    <row r="17" spans="1:18" ht="18.75" thickBot="1" x14ac:dyDescent="0.3">
      <c r="A17" s="38"/>
      <c r="B17" s="51" t="s">
        <v>42</v>
      </c>
      <c r="C17" s="57">
        <f>C16*0.5</f>
        <v>0</v>
      </c>
      <c r="D17" s="53"/>
      <c r="E17" s="53"/>
      <c r="F17" s="53"/>
      <c r="G17" s="53"/>
      <c r="H17" s="53"/>
      <c r="I17" s="38"/>
      <c r="J17" s="38"/>
      <c r="K17" s="38"/>
      <c r="L17" s="38"/>
      <c r="M17" s="38"/>
      <c r="N17" s="38"/>
      <c r="O17" s="38"/>
      <c r="P17" s="38"/>
      <c r="Q17" s="38"/>
      <c r="R17" s="38"/>
    </row>
    <row r="18" spans="1:18" ht="18" x14ac:dyDescent="0.25">
      <c r="A18" s="38"/>
      <c r="B18" s="38"/>
      <c r="C18" s="38"/>
      <c r="D18" s="38"/>
      <c r="E18" s="38"/>
      <c r="F18" s="38"/>
      <c r="G18" s="38"/>
      <c r="H18" s="38"/>
      <c r="I18" s="38"/>
      <c r="J18" s="38"/>
      <c r="K18" s="38"/>
      <c r="L18" s="38"/>
      <c r="M18" s="38"/>
      <c r="N18" s="38"/>
      <c r="O18" s="38"/>
      <c r="P18" s="38"/>
      <c r="Q18" s="38"/>
      <c r="R18" s="54"/>
    </row>
    <row r="19" spans="1:18" ht="18" x14ac:dyDescent="0.25">
      <c r="A19" s="38"/>
      <c r="B19" s="38"/>
      <c r="C19" s="38"/>
      <c r="D19" s="38"/>
      <c r="E19" s="38"/>
      <c r="F19" s="38"/>
      <c r="G19" s="38"/>
      <c r="H19" s="38"/>
      <c r="I19" s="38"/>
      <c r="J19" s="38"/>
      <c r="K19" s="38"/>
      <c r="L19" s="38"/>
      <c r="M19" s="38"/>
      <c r="N19" s="38"/>
      <c r="O19" s="38"/>
      <c r="P19" s="38"/>
      <c r="Q19" s="38"/>
      <c r="R19" s="54"/>
    </row>
  </sheetData>
  <sheetProtection selectLockedCells="1"/>
  <mergeCells count="5">
    <mergeCell ref="B13:H14"/>
    <mergeCell ref="B7:F7"/>
    <mergeCell ref="B8:D8"/>
    <mergeCell ref="B9:D9"/>
    <mergeCell ref="B10:C10"/>
  </mergeCells>
  <dataValidations count="1">
    <dataValidation type="list" allowBlank="1" showInputMessage="1" showErrorMessage="1" sqref="H7:H10" xr:uid="{75B7C39A-A41C-4BC6-B6B0-C696D29E10F0}">
      <formula1>$U$12:$U$13</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47DFA519-3408-465C-8887-506E60317B57}">
            <x14:iconSet iconSet="3Symbols2" custom="1">
              <x14:cfvo type="percent">
                <xm:f>0</xm:f>
              </x14:cfvo>
              <x14:cfvo type="num">
                <xm:f>-0.5</xm:f>
              </x14:cfvo>
              <x14:cfvo type="num">
                <xm:f>0.5</xm:f>
              </x14:cfvo>
              <x14:cfIcon iconSet="3Symbols2" iconId="0"/>
              <x14:cfIcon iconSet="3Symbols2" iconId="1"/>
              <x14:cfIcon iconSet="3Symbols2" iconId="2"/>
            </x14:iconSet>
          </x14:cfRule>
          <xm:sqref>G11</xm:sqref>
        </x14:conditionalFormatting>
        <x14:conditionalFormatting xmlns:xm="http://schemas.microsoft.com/office/excel/2006/main">
          <x14:cfRule type="iconSet" priority="2" id="{7560BBF8-2BB8-4811-BAB2-B36D4C8EB328}">
            <x14:iconSet iconSet="3Symbols2" custom="1">
              <x14:cfvo type="percent">
                <xm:f>0</xm:f>
              </x14:cfvo>
              <x14:cfvo type="num">
                <xm:f>-0.5</xm:f>
              </x14:cfvo>
              <x14:cfvo type="num">
                <xm:f>0.5</xm:f>
              </x14:cfvo>
              <x14:cfIcon iconSet="3Symbols2" iconId="0"/>
              <x14:cfIcon iconSet="3Symbols2" iconId="1"/>
              <x14:cfIcon iconSet="3Symbols2" iconId="2"/>
            </x14:iconSet>
          </x14:cfRule>
          <xm:sqref>I7:I10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G42"/>
  <sheetViews>
    <sheetView workbookViewId="0">
      <selection activeCell="B21" sqref="B21"/>
    </sheetView>
  </sheetViews>
  <sheetFormatPr defaultRowHeight="15" x14ac:dyDescent="0.25"/>
  <cols>
    <col min="1" max="1" width="37.7109375" bestFit="1" customWidth="1"/>
    <col min="4" max="4" width="12.85546875" bestFit="1" customWidth="1"/>
    <col min="6" max="6" width="16.28515625" bestFit="1" customWidth="1"/>
  </cols>
  <sheetData>
    <row r="4" spans="1:7" x14ac:dyDescent="0.25">
      <c r="A4" t="s">
        <v>14</v>
      </c>
    </row>
    <row r="6" spans="1:7" x14ac:dyDescent="0.25">
      <c r="A6" t="s">
        <v>8</v>
      </c>
      <c r="B6" s="24">
        <v>3.5000000000000003E-2</v>
      </c>
    </row>
    <row r="9" spans="1:7" x14ac:dyDescent="0.25">
      <c r="G9" s="25"/>
    </row>
    <row r="10" spans="1:7" x14ac:dyDescent="0.25">
      <c r="A10" t="s">
        <v>9</v>
      </c>
    </row>
    <row r="11" spans="1:7" x14ac:dyDescent="0.25">
      <c r="B11" t="s">
        <v>10</v>
      </c>
    </row>
    <row r="12" spans="1:7" x14ac:dyDescent="0.25">
      <c r="B12" t="s">
        <v>11</v>
      </c>
    </row>
    <row r="16" spans="1:7" x14ac:dyDescent="0.25">
      <c r="A16" t="s">
        <v>15</v>
      </c>
    </row>
    <row r="17" spans="1:6" x14ac:dyDescent="0.25">
      <c r="B17" t="s">
        <v>17</v>
      </c>
      <c r="C17" t="s">
        <v>16</v>
      </c>
    </row>
    <row r="18" spans="1:6" x14ac:dyDescent="0.25">
      <c r="A18" t="s">
        <v>27</v>
      </c>
      <c r="B18">
        <f>0.06*7.45*10^3</f>
        <v>447</v>
      </c>
      <c r="C18" t="s">
        <v>34</v>
      </c>
    </row>
    <row r="19" spans="1:6" x14ac:dyDescent="0.25">
      <c r="B19">
        <v>0.06</v>
      </c>
      <c r="C19" t="s">
        <v>26</v>
      </c>
    </row>
    <row r="20" spans="1:6" x14ac:dyDescent="0.25">
      <c r="A20" t="s">
        <v>35</v>
      </c>
      <c r="B20" t="e">
        <f>B18*#REF!*1.5*B21</f>
        <v>#REF!</v>
      </c>
      <c r="C20" t="s">
        <v>36</v>
      </c>
    </row>
    <row r="21" spans="1:6" x14ac:dyDescent="0.25">
      <c r="A21" t="s">
        <v>30</v>
      </c>
      <c r="B21">
        <v>4</v>
      </c>
    </row>
    <row r="23" spans="1:6" x14ac:dyDescent="0.25">
      <c r="A23" t="s">
        <v>18</v>
      </c>
    </row>
    <row r="24" spans="1:6" x14ac:dyDescent="0.25">
      <c r="A24" t="s">
        <v>19</v>
      </c>
      <c r="B24" s="25">
        <v>0.3</v>
      </c>
    </row>
    <row r="25" spans="1:6" x14ac:dyDescent="0.25">
      <c r="A25" t="s">
        <v>20</v>
      </c>
      <c r="B25" s="25">
        <v>0.4</v>
      </c>
    </row>
    <row r="26" spans="1:6" x14ac:dyDescent="0.25">
      <c r="A26" t="s">
        <v>21</v>
      </c>
      <c r="B26" s="25">
        <v>0.5</v>
      </c>
    </row>
    <row r="31" spans="1:6" x14ac:dyDescent="0.25">
      <c r="A31" t="s">
        <v>12</v>
      </c>
    </row>
    <row r="32" spans="1:6" x14ac:dyDescent="0.25">
      <c r="B32" t="s">
        <v>24</v>
      </c>
      <c r="D32" t="s">
        <v>23</v>
      </c>
      <c r="F32" t="s">
        <v>13</v>
      </c>
    </row>
    <row r="33" spans="1:6" x14ac:dyDescent="0.25">
      <c r="A33" t="s">
        <v>28</v>
      </c>
      <c r="B33" t="e">
        <f>SUM(#REF!)</f>
        <v>#REF!</v>
      </c>
      <c r="D33" t="e">
        <f>(#REF!*B18*B21)/#REF!*#REF!</f>
        <v>#REF!</v>
      </c>
      <c r="F33" s="26" t="e">
        <f>#REF!/#REF!*#REF!</f>
        <v>#REF!</v>
      </c>
    </row>
    <row r="34" spans="1:6" x14ac:dyDescent="0.25">
      <c r="A34" t="s">
        <v>29</v>
      </c>
      <c r="B34" t="e">
        <f>#REF!-#REF!</f>
        <v>#REF!</v>
      </c>
      <c r="D34" s="26" t="e">
        <f>#REF!-#REF!*'Baggrundsdata for leasing'!B18*10^-3/#REF!*#REF!</f>
        <v>#REF!</v>
      </c>
      <c r="F34" t="e">
        <f>#REF!-#REF!*#REF!/#REF!</f>
        <v>#REF!</v>
      </c>
    </row>
    <row r="39" spans="1:6" x14ac:dyDescent="0.25">
      <c r="A39" t="s">
        <v>31</v>
      </c>
    </row>
    <row r="41" spans="1:6" x14ac:dyDescent="0.25">
      <c r="A41" t="s">
        <v>32</v>
      </c>
      <c r="B41" s="25">
        <v>0.18</v>
      </c>
    </row>
    <row r="42" spans="1:6" x14ac:dyDescent="0.25">
      <c r="A42" t="s">
        <v>33</v>
      </c>
      <c r="B42" s="24">
        <v>3.5000000000000003E-2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workbookViewId="0">
      <selection activeCell="G19" sqref="G19"/>
    </sheetView>
  </sheetViews>
  <sheetFormatPr defaultRowHeight="15" x14ac:dyDescent="0.25"/>
  <sheetData>
    <row r="1" spans="1:15" x14ac:dyDescent="0.25">
      <c r="A1" s="2"/>
      <c r="B1" s="3"/>
      <c r="C1" s="3"/>
      <c r="D1" s="3"/>
      <c r="E1" s="3"/>
      <c r="F1" s="3"/>
      <c r="G1" s="3"/>
      <c r="H1" s="4"/>
      <c r="I1" s="4"/>
      <c r="J1" s="5"/>
      <c r="K1" s="5"/>
      <c r="L1" s="5"/>
      <c r="M1" s="1"/>
      <c r="N1" s="6"/>
      <c r="O1" s="5"/>
    </row>
    <row r="2" spans="1:15" x14ac:dyDescent="0.25">
      <c r="A2" s="1"/>
      <c r="B2" s="101" t="s">
        <v>3</v>
      </c>
      <c r="C2" s="101"/>
      <c r="D2" s="101"/>
      <c r="E2" s="101"/>
      <c r="F2" s="101"/>
      <c r="G2" s="101"/>
      <c r="H2" s="101"/>
      <c r="I2" s="101"/>
      <c r="J2" s="101"/>
      <c r="K2" s="101"/>
      <c r="L2" s="101"/>
      <c r="M2" s="101"/>
      <c r="N2" s="7"/>
      <c r="O2" s="8"/>
    </row>
    <row r="3" spans="1:15" ht="18" x14ac:dyDescent="0.25">
      <c r="A3" s="9"/>
      <c r="B3" s="101"/>
      <c r="C3" s="101"/>
      <c r="D3" s="101"/>
      <c r="E3" s="101"/>
      <c r="F3" s="101"/>
      <c r="G3" s="101"/>
      <c r="H3" s="101"/>
      <c r="I3" s="101"/>
      <c r="J3" s="101"/>
      <c r="K3" s="101"/>
      <c r="L3" s="101"/>
      <c r="M3" s="101"/>
      <c r="N3" s="8"/>
      <c r="O3" s="8"/>
    </row>
    <row r="4" spans="1:15" ht="18" x14ac:dyDescent="0.25">
      <c r="A4" s="9"/>
      <c r="B4" s="10"/>
      <c r="C4" s="10"/>
      <c r="D4" s="10"/>
      <c r="E4" s="10"/>
      <c r="F4" s="10"/>
      <c r="G4" s="10"/>
      <c r="H4" s="1"/>
      <c r="I4" s="11"/>
      <c r="J4" s="11"/>
      <c r="K4" s="11"/>
      <c r="L4" s="11"/>
      <c r="M4" s="11"/>
      <c r="N4" s="8"/>
      <c r="O4" s="12" t="s">
        <v>25</v>
      </c>
    </row>
    <row r="5" spans="1:15" x14ac:dyDescent="0.25">
      <c r="A5" s="13"/>
      <c r="B5" s="13"/>
      <c r="C5" s="13"/>
      <c r="D5" s="13"/>
      <c r="E5" s="13"/>
      <c r="F5" s="13"/>
      <c r="G5" s="13"/>
      <c r="H5" s="13"/>
      <c r="I5" s="13"/>
      <c r="J5" s="13"/>
      <c r="K5" s="13"/>
      <c r="L5" s="13"/>
      <c r="M5" s="13"/>
      <c r="N5" s="13"/>
      <c r="O5" s="13"/>
    </row>
    <row r="6" spans="1:15" x14ac:dyDescent="0.25">
      <c r="A6" s="1"/>
      <c r="B6" s="1"/>
      <c r="C6" s="1"/>
      <c r="D6" s="1"/>
      <c r="E6" s="1"/>
      <c r="F6" s="1"/>
      <c r="G6" s="1"/>
      <c r="H6" s="1"/>
      <c r="I6" s="1"/>
      <c r="J6" s="1"/>
      <c r="K6" s="1"/>
      <c r="L6" s="1"/>
      <c r="M6" s="1"/>
      <c r="N6" s="1"/>
      <c r="O6" s="1"/>
    </row>
    <row r="7" spans="1:15" x14ac:dyDescent="0.25">
      <c r="A7" s="14"/>
      <c r="B7" s="14"/>
      <c r="C7" s="15"/>
      <c r="D7" s="16"/>
      <c r="E7" s="16"/>
      <c r="F7" s="16"/>
      <c r="G7" s="16"/>
      <c r="H7" s="16"/>
      <c r="I7" s="16"/>
      <c r="J7" s="17"/>
      <c r="K7" s="16"/>
      <c r="L7" s="16"/>
      <c r="M7" s="16"/>
      <c r="N7" s="16"/>
      <c r="O7" s="16"/>
    </row>
    <row r="8" spans="1:15" x14ac:dyDescent="0.25">
      <c r="A8" s="14"/>
      <c r="B8" s="14"/>
      <c r="C8" s="99" t="s">
        <v>22</v>
      </c>
      <c r="D8" s="99"/>
      <c r="E8" s="99"/>
      <c r="F8" s="99"/>
      <c r="G8" s="99"/>
      <c r="H8" s="99"/>
      <c r="I8" s="99"/>
      <c r="J8" s="99"/>
      <c r="K8" s="99"/>
      <c r="L8" s="99"/>
      <c r="M8" s="99"/>
      <c r="N8" s="99"/>
      <c r="O8" s="16"/>
    </row>
    <row r="9" spans="1:15" ht="235.5" customHeight="1" x14ac:dyDescent="0.25">
      <c r="A9" s="18"/>
      <c r="B9" s="1"/>
      <c r="C9" s="99"/>
      <c r="D9" s="99"/>
      <c r="E9" s="99"/>
      <c r="F9" s="99"/>
      <c r="G9" s="99"/>
      <c r="H9" s="99"/>
      <c r="I9" s="99"/>
      <c r="J9" s="99"/>
      <c r="K9" s="99"/>
      <c r="L9" s="99"/>
      <c r="M9" s="99"/>
      <c r="N9" s="99"/>
      <c r="O9" s="1"/>
    </row>
    <row r="10" spans="1:15" ht="33" customHeight="1" x14ac:dyDescent="0.3">
      <c r="A10" s="18"/>
      <c r="B10" s="19">
        <v>1</v>
      </c>
      <c r="C10" s="98" t="s">
        <v>4</v>
      </c>
      <c r="D10" s="98"/>
      <c r="E10" s="98"/>
      <c r="F10" s="98"/>
      <c r="G10" s="98"/>
      <c r="H10" s="98"/>
      <c r="I10" s="98"/>
      <c r="J10" s="98"/>
      <c r="K10" s="98"/>
      <c r="L10" s="1"/>
      <c r="M10" s="1"/>
      <c r="N10" s="1"/>
      <c r="O10" s="1"/>
    </row>
    <row r="11" spans="1:15" x14ac:dyDescent="0.25">
      <c r="A11" s="18"/>
      <c r="B11" s="21"/>
      <c r="C11" s="99" t="s">
        <v>0</v>
      </c>
      <c r="D11" s="99"/>
      <c r="E11" s="99"/>
      <c r="F11" s="99"/>
      <c r="G11" s="99"/>
      <c r="H11" s="99"/>
      <c r="I11" s="99"/>
      <c r="J11" s="99"/>
      <c r="K11" s="99"/>
      <c r="L11" s="99"/>
      <c r="M11" s="99"/>
      <c r="N11" s="99"/>
      <c r="O11" s="1"/>
    </row>
    <row r="12" spans="1:15" x14ac:dyDescent="0.25">
      <c r="A12" s="18"/>
      <c r="B12" s="1"/>
      <c r="C12" s="1"/>
      <c r="D12" s="1"/>
      <c r="E12" s="1"/>
      <c r="F12" s="1"/>
      <c r="G12" s="1"/>
      <c r="H12" s="1"/>
      <c r="I12" s="1"/>
      <c r="J12" s="1"/>
      <c r="K12" s="1"/>
      <c r="L12" s="1"/>
      <c r="M12" s="1"/>
      <c r="N12" s="1"/>
      <c r="O12" s="1"/>
    </row>
    <row r="13" spans="1:15" ht="18.75" x14ac:dyDescent="0.3">
      <c r="A13" s="18"/>
      <c r="B13" s="19">
        <v>2</v>
      </c>
      <c r="C13" s="98" t="s">
        <v>5</v>
      </c>
      <c r="D13" s="98"/>
      <c r="E13" s="98"/>
      <c r="F13" s="98"/>
      <c r="G13" s="98"/>
      <c r="H13" s="98"/>
      <c r="I13" s="98"/>
      <c r="J13" s="98"/>
      <c r="K13" s="98"/>
      <c r="L13" s="98"/>
      <c r="M13" s="98"/>
      <c r="N13" s="98"/>
      <c r="O13" s="1"/>
    </row>
    <row r="14" spans="1:15" x14ac:dyDescent="0.25">
      <c r="A14" s="18"/>
      <c r="B14" s="21"/>
      <c r="C14" s="99" t="s">
        <v>1</v>
      </c>
      <c r="D14" s="99"/>
      <c r="E14" s="99"/>
      <c r="F14" s="99"/>
      <c r="G14" s="99"/>
      <c r="H14" s="99"/>
      <c r="I14" s="99"/>
      <c r="J14" s="99"/>
      <c r="K14" s="99"/>
      <c r="L14" s="99"/>
      <c r="M14" s="99"/>
      <c r="N14" s="99"/>
      <c r="O14" s="1"/>
    </row>
    <row r="15" spans="1:15" ht="18.75" x14ac:dyDescent="0.3">
      <c r="A15" s="18"/>
      <c r="B15" s="22"/>
      <c r="C15" s="23"/>
      <c r="D15" s="1"/>
      <c r="E15" s="1"/>
      <c r="F15" s="1"/>
      <c r="G15" s="1"/>
      <c r="H15" s="1"/>
      <c r="I15" s="1"/>
      <c r="J15" s="1"/>
      <c r="K15" s="1"/>
      <c r="L15" s="1"/>
      <c r="M15" s="1"/>
      <c r="N15" s="1"/>
      <c r="O15" s="1"/>
    </row>
    <row r="16" spans="1:15" ht="18.75" x14ac:dyDescent="0.3">
      <c r="A16" s="18"/>
      <c r="B16" s="19">
        <v>3</v>
      </c>
      <c r="C16" s="98" t="s">
        <v>6</v>
      </c>
      <c r="D16" s="98"/>
      <c r="E16" s="98"/>
      <c r="F16" s="98"/>
      <c r="G16" s="98"/>
      <c r="H16" s="98"/>
      <c r="I16" s="98"/>
      <c r="J16" s="98"/>
      <c r="K16" s="98"/>
      <c r="L16" s="98"/>
      <c r="M16" s="98"/>
      <c r="N16" s="98"/>
      <c r="O16" s="1"/>
    </row>
    <row r="17" spans="1:15" x14ac:dyDescent="0.25">
      <c r="A17" s="18"/>
      <c r="B17" s="21"/>
      <c r="C17" s="99" t="s">
        <v>2</v>
      </c>
      <c r="D17" s="99"/>
      <c r="E17" s="99"/>
      <c r="F17" s="99"/>
      <c r="G17" s="99"/>
      <c r="H17" s="99"/>
      <c r="I17" s="99"/>
      <c r="J17" s="99"/>
      <c r="K17" s="99"/>
      <c r="L17" s="99"/>
      <c r="M17" s="99"/>
      <c r="N17" s="99"/>
      <c r="O17" s="1"/>
    </row>
    <row r="18" spans="1:15" ht="18.75" x14ac:dyDescent="0.3">
      <c r="A18" s="18"/>
      <c r="B18" s="22"/>
      <c r="C18" s="23"/>
      <c r="D18" s="1"/>
      <c r="E18" s="1"/>
      <c r="F18" s="1"/>
      <c r="G18" s="1"/>
      <c r="H18" s="1"/>
      <c r="I18" s="1"/>
      <c r="J18" s="1"/>
      <c r="K18" s="1"/>
      <c r="L18" s="1"/>
      <c r="M18" s="1"/>
      <c r="N18" s="1"/>
      <c r="O18" s="1"/>
    </row>
    <row r="19" spans="1:15" ht="18.75" x14ac:dyDescent="0.3">
      <c r="A19" s="18"/>
      <c r="B19" s="1"/>
      <c r="C19" s="20"/>
      <c r="D19" s="1"/>
      <c r="E19" s="1"/>
      <c r="F19" s="1"/>
      <c r="G19" s="1"/>
      <c r="H19" s="1"/>
      <c r="I19" s="1"/>
      <c r="J19" s="1"/>
      <c r="K19" s="1"/>
      <c r="L19" s="1"/>
      <c r="M19" s="1"/>
      <c r="N19" s="1"/>
      <c r="O19" s="1"/>
    </row>
    <row r="20" spans="1:15" x14ac:dyDescent="0.25">
      <c r="A20" s="18"/>
      <c r="B20" s="1"/>
      <c r="C20" s="100"/>
      <c r="D20" s="100"/>
      <c r="E20" s="100"/>
      <c r="F20" s="100"/>
      <c r="G20" s="100"/>
      <c r="H20" s="100"/>
      <c r="I20" s="100"/>
      <c r="J20" s="100"/>
      <c r="K20" s="100"/>
      <c r="L20" s="100"/>
      <c r="M20" s="100"/>
      <c r="N20" s="100"/>
      <c r="O20" s="1"/>
    </row>
    <row r="21" spans="1:15" ht="18.75" x14ac:dyDescent="0.3">
      <c r="A21" s="18"/>
      <c r="B21" s="22"/>
      <c r="C21" s="23"/>
      <c r="D21" s="1"/>
      <c r="E21" s="1"/>
      <c r="F21" s="1"/>
      <c r="G21" s="1"/>
      <c r="H21" s="1"/>
      <c r="I21" s="1"/>
      <c r="J21" s="1"/>
      <c r="K21" s="1"/>
      <c r="L21" s="1"/>
      <c r="M21" s="1"/>
      <c r="N21" s="1"/>
      <c r="O21" s="1"/>
    </row>
    <row r="22" spans="1:15" ht="18.75" x14ac:dyDescent="0.3">
      <c r="A22" s="18"/>
      <c r="B22" s="1"/>
      <c r="C22" s="20"/>
      <c r="D22" s="1"/>
      <c r="E22" s="1"/>
      <c r="F22" s="1"/>
      <c r="G22" s="1"/>
      <c r="H22" s="1"/>
      <c r="I22" s="1"/>
      <c r="J22" s="1"/>
      <c r="K22" s="1"/>
      <c r="L22" s="1"/>
      <c r="M22" s="1"/>
      <c r="N22" s="1"/>
      <c r="O22" s="1"/>
    </row>
  </sheetData>
  <mergeCells count="9">
    <mergeCell ref="C16:N16"/>
    <mergeCell ref="C17:N17"/>
    <mergeCell ref="C20:N20"/>
    <mergeCell ref="B2:M3"/>
    <mergeCell ref="C8:N9"/>
    <mergeCell ref="C10:K10"/>
    <mergeCell ref="C11:N11"/>
    <mergeCell ref="C13:N13"/>
    <mergeCell ref="C14:N14"/>
  </mergeCells>
  <hyperlinks>
    <hyperlink ref="B10:B11" location="'1'!A1" display="'1'!A1" xr:uid="{00000000-0004-0000-0400-000000000000}"/>
    <hyperlink ref="C10" location="'Tiltag 1'!A1" display="Tiltag 1 Udskiftning af varmeforsyning - Dokumenteret forbrug" xr:uid="{00000000-0004-0000-0400-000001000000}"/>
    <hyperlink ref="B13:B14" location="'1'!A1" display="'1'!A1" xr:uid="{00000000-0004-0000-0400-000002000000}"/>
    <hyperlink ref="C13" location="'Tiltag 2'!A1" display="Tiltag 2 Udskiftning af varmeforsyning - Energiforbrug beregnet via nøgletal " xr:uid="{00000000-0004-0000-0400-000003000000}"/>
    <hyperlink ref="B16:B17" location="'1'!A1" display="'1'!A1" xr:uid="{00000000-0004-0000-0400-000004000000}"/>
    <hyperlink ref="C16" location="'Tiltag 3'!A1" display="Tiltag 3 Udskifning af brændselskedler - Konventionelle grisestalde " xr:uid="{00000000-0004-0000-0400-000005000000}"/>
    <hyperlink ref="B10" location="'Tiltag 1'!A1" display="'Tiltag 1'!A1" xr:uid="{00000000-0004-0000-0400-000006000000}"/>
    <hyperlink ref="B13" location="'Tiltag 2'!A1" display="'Tiltag 2'!A1" xr:uid="{00000000-0004-0000-0400-000007000000}"/>
    <hyperlink ref="B16" location="'Tiltag 3'!A1" display="'Tiltag 3'!A1" xr:uid="{00000000-0004-0000-0400-000008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Metodebeskrivelse</vt:lpstr>
      <vt:lpstr>1. Metode 2</vt:lpstr>
      <vt:lpstr>2. Metode 2- gas og oliekedler</vt:lpstr>
      <vt:lpstr>3. Metode 3</vt:lpstr>
      <vt:lpstr>Baggrundsdata for leasing</vt:lpstr>
      <vt:lpstr>Information til investering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Regitze Jørgensen</dc:creator>
  <cp:lastModifiedBy>Anders Normann</cp:lastModifiedBy>
  <dcterms:created xsi:type="dcterms:W3CDTF">2025-01-14T06:46:08Z</dcterms:created>
  <dcterms:modified xsi:type="dcterms:W3CDTF">2026-02-16T13:49:48Z</dcterms:modified>
</cp:coreProperties>
</file>